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AN_00\"/>
    </mc:Choice>
  </mc:AlternateContent>
  <bookViews>
    <workbookView xWindow="0" yWindow="0" windowWidth="24000" windowHeight="9735"/>
  </bookViews>
  <sheets>
    <sheet name="Planilha Orçamentária" sheetId="2" r:id="rId1"/>
  </sheets>
  <externalReferences>
    <externalReference r:id="rId2"/>
    <externalReference r:id="rId3"/>
  </externalReferences>
  <definedNames>
    <definedName name="aa" hidden="1">[1]CRONO!$G65536+[1]CRONO!A1</definedName>
    <definedName name="BDI.Opcao" hidden="1">[2]DADOS!$F$18</definedName>
    <definedName name="BDI.TipoObra" hidden="1">[2]BDI!$A$138:$A$146</definedName>
    <definedName name="CRONO.MaxParc" hidden="1">[2]CRONO!$G65536+[2]CRONO!A1</definedName>
    <definedName name="DESONERACAO" hidden="1">IF(OR(Import.Desoneracao="DESONERADO",Import.Desoneracao="SIM"),"SIM","NÃO")</definedName>
    <definedName name="Import.Apelido" hidden="1">[2]DADOS!$F$16</definedName>
    <definedName name="Import.CR" hidden="1">[2]DADOS!$F$7</definedName>
    <definedName name="Import.DescLote" hidden="1">[2]DADOS!$F$17</definedName>
    <definedName name="Import.Desoneracao" hidden="1">OFFSET([2]DADOS!$G$18,0,-1)</definedName>
    <definedName name="Import.empresa" hidden="1">[2]DADOS!$F$37</definedName>
    <definedName name="Import.Município" hidden="1">[2]DADOS!$F$6</definedName>
    <definedName name="Import.Proponente" hidden="1">[2]DADOS!$F$5</definedName>
    <definedName name="import.recurso" hidden="1">[2]DADOS!$F$4</definedName>
    <definedName name="Import.RespOrçamento" hidden="1">[2]DADOS!$F$22:$F$24</definedName>
    <definedName name="Import.SICONV" hidden="1">[2]DADOS!$F$8</definedName>
    <definedName name="QCI.ExisteManual" hidden="1">(COUNTIF([2]QCI!$B$13:$B$24,"Manual")+COUNTIF([2]QCI!$B$13:$B$24,"SemiAuto"))&gt;0</definedName>
    <definedName name="TIPOORCAMENTO" hidden="1">IF(VALUE([2]MENU!$O$3)=2,"Licitado","Proposto")</definedName>
    <definedName name="_xlnm.Print_Titles" localSheetId="0">'Planilha Orçamentária'!$1:$8</definedName>
  </definedNames>
  <calcPr calcId="152511"/>
</workbook>
</file>

<file path=xl/calcChain.xml><?xml version="1.0" encoding="utf-8"?>
<calcChain xmlns="http://schemas.openxmlformats.org/spreadsheetml/2006/main">
  <c r="I163" i="2" l="1"/>
  <c r="J163" i="2" s="1"/>
  <c r="I162" i="2"/>
  <c r="J162" i="2" s="1"/>
  <c r="I161" i="2"/>
  <c r="J161" i="2" s="1"/>
  <c r="J160" i="2" s="1"/>
  <c r="I159" i="2"/>
  <c r="J159" i="2" s="1"/>
  <c r="I158" i="2"/>
  <c r="J158" i="2" s="1"/>
  <c r="I157" i="2"/>
  <c r="J157" i="2" s="1"/>
  <c r="I156" i="2"/>
  <c r="J156" i="2" s="1"/>
  <c r="I155" i="2"/>
  <c r="J155" i="2" s="1"/>
  <c r="I154" i="2"/>
  <c r="J154" i="2" s="1"/>
  <c r="I153" i="2"/>
  <c r="J153" i="2" s="1"/>
  <c r="I152" i="2"/>
  <c r="J152" i="2" s="1"/>
  <c r="I151" i="2"/>
  <c r="J151" i="2" s="1"/>
  <c r="J150" i="2" s="1"/>
  <c r="I149" i="2"/>
  <c r="J149" i="2" s="1"/>
  <c r="I148" i="2"/>
  <c r="J148" i="2" s="1"/>
  <c r="J147" i="2" s="1"/>
  <c r="I146" i="2"/>
  <c r="J146" i="2" s="1"/>
  <c r="J145" i="2" s="1"/>
  <c r="I144" i="2"/>
  <c r="J144" i="2" s="1"/>
  <c r="I143" i="2"/>
  <c r="J143" i="2" s="1"/>
  <c r="I142" i="2"/>
  <c r="J142" i="2" s="1"/>
  <c r="I141" i="2"/>
  <c r="J141" i="2" s="1"/>
  <c r="I140" i="2"/>
  <c r="J140" i="2" s="1"/>
  <c r="I139" i="2"/>
  <c r="J139" i="2" s="1"/>
  <c r="I138" i="2"/>
  <c r="J138" i="2" s="1"/>
  <c r="I136" i="2"/>
  <c r="J136" i="2" s="1"/>
  <c r="I135" i="2"/>
  <c r="J135" i="2" s="1"/>
  <c r="I134" i="2"/>
  <c r="J134" i="2" s="1"/>
  <c r="I133" i="2"/>
  <c r="J133" i="2" s="1"/>
  <c r="I127" i="2"/>
  <c r="J127" i="2" s="1"/>
  <c r="I126" i="2"/>
  <c r="J126" i="2" s="1"/>
  <c r="I125" i="2"/>
  <c r="J125" i="2" s="1"/>
  <c r="I124" i="2"/>
  <c r="J124" i="2" s="1"/>
  <c r="I123" i="2"/>
  <c r="J123" i="2" s="1"/>
  <c r="I122" i="2"/>
  <c r="J122" i="2" s="1"/>
  <c r="I121" i="2"/>
  <c r="J121" i="2" s="1"/>
  <c r="I120" i="2"/>
  <c r="J120" i="2" s="1"/>
  <c r="I119" i="2"/>
  <c r="J119" i="2" s="1"/>
  <c r="I118" i="2"/>
  <c r="J118" i="2" s="1"/>
  <c r="I117" i="2"/>
  <c r="J117" i="2" s="1"/>
  <c r="I116" i="2"/>
  <c r="J116" i="2" s="1"/>
  <c r="I115" i="2"/>
  <c r="J115" i="2" s="1"/>
  <c r="I114" i="2"/>
  <c r="J114" i="2" s="1"/>
  <c r="I113" i="2"/>
  <c r="J113" i="2" s="1"/>
  <c r="I112" i="2"/>
  <c r="J112" i="2" s="1"/>
  <c r="I111" i="2"/>
  <c r="J111" i="2" s="1"/>
  <c r="I110" i="2"/>
  <c r="J110" i="2" s="1"/>
  <c r="I109" i="2"/>
  <c r="J109" i="2" s="1"/>
  <c r="I108" i="2"/>
  <c r="J108" i="2" s="1"/>
  <c r="I107" i="2"/>
  <c r="J107" i="2" s="1"/>
  <c r="I106" i="2"/>
  <c r="J106" i="2" s="1"/>
  <c r="I105" i="2"/>
  <c r="J105" i="2" s="1"/>
  <c r="I104" i="2"/>
  <c r="J104" i="2" s="1"/>
  <c r="I103" i="2"/>
  <c r="J103" i="2" s="1"/>
  <c r="I102" i="2"/>
  <c r="J102" i="2" s="1"/>
  <c r="I101" i="2"/>
  <c r="J101" i="2" s="1"/>
  <c r="I100" i="2"/>
  <c r="J100" i="2" s="1"/>
  <c r="I99" i="2"/>
  <c r="J99" i="2" s="1"/>
  <c r="I98" i="2"/>
  <c r="J98" i="2" s="1"/>
  <c r="I97" i="2"/>
  <c r="J97" i="2" s="1"/>
  <c r="J96" i="2"/>
  <c r="I96" i="2"/>
  <c r="I95" i="2"/>
  <c r="J95" i="2" s="1"/>
  <c r="I93" i="2"/>
  <c r="J93" i="2" s="1"/>
  <c r="I92" i="2"/>
  <c r="J92" i="2" s="1"/>
  <c r="I91" i="2"/>
  <c r="J91" i="2" s="1"/>
  <c r="I90" i="2"/>
  <c r="J90" i="2" s="1"/>
  <c r="I89" i="2"/>
  <c r="J89" i="2" s="1"/>
  <c r="I88" i="2"/>
  <c r="J88" i="2" s="1"/>
  <c r="I87" i="2"/>
  <c r="J87" i="2" s="1"/>
  <c r="I86" i="2"/>
  <c r="J86" i="2" s="1"/>
  <c r="I85" i="2"/>
  <c r="J85" i="2" s="1"/>
  <c r="I69" i="2"/>
  <c r="J69" i="2" s="1"/>
  <c r="I68" i="2"/>
  <c r="J68" i="2" s="1"/>
  <c r="I67" i="2"/>
  <c r="J67" i="2" s="1"/>
  <c r="I66" i="2"/>
  <c r="J66" i="2" s="1"/>
  <c r="I65" i="2"/>
  <c r="J65" i="2" s="1"/>
  <c r="I64" i="2"/>
  <c r="J64" i="2" s="1"/>
  <c r="I63" i="2"/>
  <c r="J63" i="2" s="1"/>
  <c r="I62" i="2"/>
  <c r="J62" i="2" s="1"/>
  <c r="I61" i="2"/>
  <c r="J61" i="2" s="1"/>
  <c r="I60" i="2"/>
  <c r="J60" i="2" s="1"/>
  <c r="I59" i="2"/>
  <c r="J59" i="2" s="1"/>
  <c r="I58" i="2"/>
  <c r="J58" i="2" s="1"/>
  <c r="I79" i="2"/>
  <c r="J79" i="2" s="1"/>
  <c r="I78" i="2"/>
  <c r="J78" i="2" s="1"/>
  <c r="I77" i="2"/>
  <c r="J77" i="2" s="1"/>
  <c r="I76" i="2"/>
  <c r="J76" i="2" s="1"/>
  <c r="I75" i="2"/>
  <c r="J75" i="2" s="1"/>
  <c r="J74" i="2"/>
  <c r="I74" i="2"/>
  <c r="I73" i="2"/>
  <c r="J73" i="2" s="1"/>
  <c r="I72" i="2"/>
  <c r="J72" i="2" s="1"/>
  <c r="I71" i="2"/>
  <c r="J71" i="2" s="1"/>
  <c r="I70" i="2"/>
  <c r="J70" i="2" s="1"/>
  <c r="I57" i="2"/>
  <c r="J57" i="2" s="1"/>
  <c r="I56" i="2"/>
  <c r="J56" i="2" s="1"/>
  <c r="I55" i="2"/>
  <c r="J55" i="2" s="1"/>
  <c r="I82" i="2"/>
  <c r="J82" i="2" s="1"/>
  <c r="I81" i="2"/>
  <c r="J81" i="2" s="1"/>
  <c r="I80" i="2"/>
  <c r="J80" i="2" s="1"/>
  <c r="I54" i="2"/>
  <c r="J54" i="2" s="1"/>
  <c r="I53" i="2"/>
  <c r="J53" i="2" s="1"/>
  <c r="I52" i="2"/>
  <c r="J52" i="2" s="1"/>
  <c r="I51" i="2"/>
  <c r="J51" i="2" s="1"/>
  <c r="I50" i="2"/>
  <c r="J50" i="2" s="1"/>
  <c r="I49" i="2"/>
  <c r="J49" i="2" s="1"/>
  <c r="I48" i="2"/>
  <c r="J48" i="2" s="1"/>
  <c r="I47" i="2"/>
  <c r="J47" i="2" s="1"/>
  <c r="I46" i="2"/>
  <c r="J46" i="2" s="1"/>
  <c r="I83" i="2"/>
  <c r="J83" i="2" s="1"/>
  <c r="I45" i="2"/>
  <c r="J45" i="2" s="1"/>
  <c r="I44" i="2"/>
  <c r="J44" i="2" s="1"/>
  <c r="I43" i="2"/>
  <c r="J43" i="2" s="1"/>
  <c r="I42" i="2"/>
  <c r="J42" i="2" s="1"/>
  <c r="I41" i="2"/>
  <c r="J41" i="2" s="1"/>
  <c r="I36" i="2"/>
  <c r="J36" i="2" s="1"/>
  <c r="I35" i="2"/>
  <c r="J35" i="2" s="1"/>
  <c r="I29" i="2"/>
  <c r="J29" i="2" s="1"/>
  <c r="I28" i="2"/>
  <c r="J28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J94" i="2" l="1"/>
  <c r="J132" i="2"/>
  <c r="J137" i="2"/>
  <c r="J84" i="2"/>
  <c r="J40" i="2"/>
  <c r="I130" i="2"/>
  <c r="J130" i="2" s="1"/>
  <c r="I131" i="2"/>
  <c r="J131" i="2" s="1"/>
  <c r="I39" i="2"/>
  <c r="J39" i="2" s="1"/>
  <c r="I38" i="2"/>
  <c r="J38" i="2" s="1"/>
  <c r="I37" i="2"/>
  <c r="J37" i="2" s="1"/>
  <c r="I34" i="2"/>
  <c r="J34" i="2" s="1"/>
  <c r="I129" i="2"/>
  <c r="J129" i="2" s="1"/>
  <c r="I30" i="2"/>
  <c r="J30" i="2" s="1"/>
  <c r="I31" i="2"/>
  <c r="J31" i="2" s="1"/>
  <c r="I16" i="2"/>
  <c r="J16" i="2" s="1"/>
  <c r="I17" i="2"/>
  <c r="J17" i="2" s="1"/>
  <c r="I19" i="2"/>
  <c r="J19" i="2" s="1"/>
  <c r="J18" i="2" s="1"/>
  <c r="I27" i="2"/>
  <c r="J27" i="2" s="1"/>
  <c r="I32" i="2"/>
  <c r="J32" i="2" s="1"/>
  <c r="I15" i="2"/>
  <c r="J15" i="2" s="1"/>
  <c r="I13" i="2"/>
  <c r="J13" i="2" s="1"/>
  <c r="J12" i="2" s="1"/>
  <c r="I11" i="2"/>
  <c r="J11" i="2" s="1"/>
  <c r="J10" i="2" s="1"/>
  <c r="J33" i="2" l="1"/>
  <c r="J128" i="2"/>
  <c r="J26" i="2"/>
  <c r="J14" i="2"/>
  <c r="J9" i="2" l="1"/>
</calcChain>
</file>

<file path=xl/sharedStrings.xml><?xml version="1.0" encoding="utf-8"?>
<sst xmlns="http://schemas.openxmlformats.org/spreadsheetml/2006/main" count="937" uniqueCount="501">
  <si>
    <t>SERVIÇOS PRELIMINARES</t>
  </si>
  <si>
    <t>MUTUM - MG</t>
  </si>
  <si>
    <t>Local</t>
  </si>
  <si>
    <t>Data</t>
  </si>
  <si>
    <t>Nome:</t>
  </si>
  <si>
    <t>CREA/CAU:</t>
  </si>
  <si>
    <t>Item</t>
  </si>
  <si>
    <t>Fonte</t>
  </si>
  <si>
    <t>Código</t>
  </si>
  <si>
    <t>Descrição</t>
  </si>
  <si>
    <t>Unidade</t>
  </si>
  <si>
    <t>Quantidade</t>
  </si>
  <si>
    <t>Custo Unitário (sem BDI) (R$)</t>
  </si>
  <si>
    <t>BDI
(%)</t>
  </si>
  <si>
    <t>Preço Unitário (com BDI) (R$)</t>
  </si>
  <si>
    <t>Preço Total
(R$)</t>
  </si>
  <si>
    <t>1.</t>
  </si>
  <si>
    <t>SINAPI</t>
  </si>
  <si>
    <t>-</t>
  </si>
  <si>
    <t>BDI 1</t>
  </si>
  <si>
    <t>1.1.</t>
  </si>
  <si>
    <t>ADMINISTRAÇÃO LOCAL</t>
  </si>
  <si>
    <t>1.1.1.</t>
  </si>
  <si>
    <t>Composição</t>
  </si>
  <si>
    <t>U</t>
  </si>
  <si>
    <t>1.2.</t>
  </si>
  <si>
    <t>1.2.1.</t>
  </si>
  <si>
    <t>1.3.</t>
  </si>
  <si>
    <t>1.3.1.</t>
  </si>
  <si>
    <t>M2</t>
  </si>
  <si>
    <t>1.3.2.</t>
  </si>
  <si>
    <t>M</t>
  </si>
  <si>
    <t>1.3.3.</t>
  </si>
  <si>
    <t>1.4.</t>
  </si>
  <si>
    <t>1.4.1.</t>
  </si>
  <si>
    <t>M3</t>
  </si>
  <si>
    <t>1.5.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</si>
  <si>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</si>
  <si>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</si>
  <si>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</si>
  <si>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</si>
  <si>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Siglas da Composição do Investimento: RA - Rateio proporcional entre Repasse e Contrapartida; RP - 100% Repasse; CP - 100% Contrapartida; OU - 100% Outros.</t>
  </si>
  <si>
    <t>PO - PLANILHA ORÇAMENTÁRIA</t>
  </si>
  <si>
    <t>Grau de Sigilo</t>
  </si>
  <si>
    <t>Orçamento Base para Licitação - OGU</t>
  </si>
  <si>
    <t>#PUBLICO</t>
  </si>
  <si>
    <t>Nº OPERAÇÃO</t>
  </si>
  <si>
    <t>Nº SICONV</t>
  </si>
  <si>
    <t>PROPONENTE / TOMADOR</t>
  </si>
  <si>
    <t>APELIDO DO EMPREENDIMENTO</t>
  </si>
  <si>
    <t>MUNICÍPIO DE MUTUM - MG</t>
  </si>
  <si>
    <t>LOCALIDADE SINAPI</t>
  </si>
  <si>
    <t>DATA BASE</t>
  </si>
  <si>
    <t>DESCRIÇÃO DO LOTE</t>
  </si>
  <si>
    <t>MUNICÍPIO / UF</t>
  </si>
  <si>
    <t>BDI 2</t>
  </si>
  <si>
    <t>BDI 3</t>
  </si>
  <si>
    <t>BELO HORIZONTE</t>
  </si>
  <si>
    <t>0,00%</t>
  </si>
  <si>
    <t>Responsável Pelo Orçamento</t>
  </si>
  <si>
    <t>COMP-002</t>
  </si>
  <si>
    <t>COMP-003</t>
  </si>
  <si>
    <t>UN</t>
  </si>
  <si>
    <t>COMP-004</t>
  </si>
  <si>
    <t>COMP-001</t>
  </si>
  <si>
    <t>VIVÊNCIO SATHLER NUNES PEREIRA</t>
  </si>
  <si>
    <t>MG 176.231</t>
  </si>
  <si>
    <t>ART/RRT:</t>
  </si>
  <si>
    <t>MUTUM/MG</t>
  </si>
  <si>
    <t>1.6.</t>
  </si>
  <si>
    <t>1.7.</t>
  </si>
  <si>
    <t>1081203-48</t>
  </si>
  <si>
    <t>921820/2021</t>
  </si>
  <si>
    <t>AMPLIAÇÃO DA POLICLÍNICA MUNICIPAL DE MUTUM - MG</t>
  </si>
  <si>
    <t>08-22 (N DES.)</t>
  </si>
  <si>
    <t>22,49%</t>
  </si>
  <si>
    <t>COMP-005</t>
  </si>
  <si>
    <t>SETOP-MG-ED-50152</t>
  </si>
  <si>
    <t>FORNECIMENTO E COLOCAÇÃO DE PLACA DE OBRA EM CHAPA GALVANIZADA (3,00 X 1,5 0 M) - EM CHAPA GALVANIZADA 0,26 AFIXADAS COM REBITES 540 E PARAFUSOS 3/8, EM ESTRUTURA METÁLICA VIGA U 2" ENRIJECIDA COM METALON 20 X 20, SUPORTE EM EUCALIPTO AUTOCLAVADO PINTADAS</t>
  </si>
  <si>
    <t>REMOÇÕES E DEMOLIÇÕES</t>
  </si>
  <si>
    <t>97647</t>
  </si>
  <si>
    <t>REMOÇÃO DE TELHAS, DE FIBROCIMENTO, METÁLICA E CERÂMICA, DE FORMA MANUAL, SEM REAPROVEITAMENTO. AF_12/2017</t>
  </si>
  <si>
    <t>97650</t>
  </si>
  <si>
    <t>REMOÇÃO DE TRAMA DE MADEIRA PARA COBERTURA, DE FORMA MANUAL, SEM REAPROVEITAMENTO. AF_12/2017</t>
  </si>
  <si>
    <t>SETOP-MG-ED-48479</t>
  </si>
  <si>
    <t>DEMOLIÇÃO DE PISO CIMENTADO OU CONTRAPISO DE ARGAMASSA ESPESSURA MÁXIMA DE 10CM, INCLUSIVE AFASTAMENTO</t>
  </si>
  <si>
    <t>FUNDAÇÃO</t>
  </si>
  <si>
    <t>93358</t>
  </si>
  <si>
    <t>ESCAVAÇÃO MANUAL DE VALA COM PROFUNDIDADE MENOR OU IGUAL A 1,30 M. AF_02/2021</t>
  </si>
  <si>
    <t>1.4.2.</t>
  </si>
  <si>
    <t>97083</t>
  </si>
  <si>
    <t>COMPACTAÇÃO MECÂNICA DE SOLO PARA EXECUÇÃO DE RADIER, PISO DE CONCRETO OU LAJE SOBRE SOLO, COM COMPACTADOR DE SOLOS A PERCUSSÃO. AF_09/2021</t>
  </si>
  <si>
    <t>1.4.3.</t>
  </si>
  <si>
    <t>96542</t>
  </si>
  <si>
    <t>FABRICAÇÃO, MONTAGEM E DESMONTAGEM DE FÔRMA PARA VIGA BALDRAME, EM CHAPA DE MADEIRA COMPENSADA RESINADA, E=17 MM, 4 UTILIZAÇÕES. AF_06/2017</t>
  </si>
  <si>
    <t>1.4.4.</t>
  </si>
  <si>
    <t>96545</t>
  </si>
  <si>
    <t>ARMAÇÃO DE BLOCO, VIGA BALDRAME OU SAPATA UTILIZANDO AÇO CA-50 DE 8 MM - MONTAGEM. AF_06/2017</t>
  </si>
  <si>
    <t>KG</t>
  </si>
  <si>
    <t>1.4.5.</t>
  </si>
  <si>
    <t>96619</t>
  </si>
  <si>
    <t>LASTRO DE CONCRETO MAGRO, APLICADO EM BLOCOS DE COROAMENTO OU SAPATAS, ESPESSURA DE 5 CM. AF_08/2017</t>
  </si>
  <si>
    <t>1.4.6.</t>
  </si>
  <si>
    <t>CONCRETAGEM DE BLOCOS DE COROAMENTO E VIGAS BALDRAME, FCK 25 MPA, COM USO DE JERICA  LANÇAMENTO, ADENSAMENTO E ACABAMENTO. AF_06/2017</t>
  </si>
  <si>
    <t>1.4.7.</t>
  </si>
  <si>
    <t>101174</t>
  </si>
  <si>
    <t>ESTACA BROCA DE CONCRETO, DIÂMETRO DE 25CM, ESCAVAÇÃO MANUAL COM TRADO CONCHA, COM ARMADURA DE ARRANQUE. AF_05/2020</t>
  </si>
  <si>
    <t>SUPERESTRUTURA</t>
  </si>
  <si>
    <t>1.5.1.</t>
  </si>
  <si>
    <t>92423</t>
  </si>
  <si>
    <t>MONTAGEM E DESMONTAGEM DE FÔRMA DE PILARES RETANGULARES E ESTRUTURAS SIMILARES, PÉ-DIREITO SIMPLES, EM CHAPA DE MADEIRA COMPENSADA RESINADA, 6 UTILIZAÇÕES. AF_09/2020</t>
  </si>
  <si>
    <t>1.5.2.</t>
  </si>
  <si>
    <t>92460</t>
  </si>
  <si>
    <t>MONTAGEM E DESMONTAGEM DE FÔRMA DE VIGA, ESCORAMENTO METÁLICO, PÉ-DIREITO SIMPLES, EM CHAPA DE MADEIRA RESINADA, 6 UTILIZAÇÕES. AF_09/2020</t>
  </si>
  <si>
    <t>1.5.3.</t>
  </si>
  <si>
    <t>SETOP-MG-ED-48298</t>
  </si>
  <si>
    <t>CORTE, DOBRA E MONTAGEM DE AÇO CA-50/60</t>
  </si>
  <si>
    <t>1.5.4.</t>
  </si>
  <si>
    <t>103669</t>
  </si>
  <si>
    <t>CONCRETAGEM DE PILARES, FCK = 25 MPA,  COM USO DE BALDES - LANÇAMENTO, ADENSAMENTO E ACABAMENTO. AF_02/2022</t>
  </si>
  <si>
    <t>1.5.5.</t>
  </si>
  <si>
    <t>103674</t>
  </si>
  <si>
    <t>CONCRETAGEM DE VIGAS E LAJES, FCK=25 MPA, PARA LAJES PREMOLDADAS COM USO DE BOMBA - LANÇAMENTO, ADENSAMENTO E ACABAMENTO. AF_02/2022</t>
  </si>
  <si>
    <t>1.5.6.</t>
  </si>
  <si>
    <t>101963</t>
  </si>
  <si>
    <t>LAJE PRÉ-MOLDADA UNIDIRECIONAL, BIAPOIADA, PARA PISO, ENCHIMENTO EM CERÂMICA, VIGOTA CONVENCIONAL, ALTURA TOTAL DA LAJE (ENCHIMENTO+CAPA) = (8+4). AF_11/2020</t>
  </si>
  <si>
    <t>ALVENARIA E DIVISÓRIAS</t>
  </si>
  <si>
    <t>1.6.1.</t>
  </si>
  <si>
    <t>SETOP-MG-ED-48231</t>
  </si>
  <si>
    <t>ALVENARIA DE VEDAÇÃO COM TIJOLO CERÂMICO FURADO, ESP. 9CM, PARA REVESTIMENTO, INCLUSIVE ARGAMASSA PARA ASSENTAMENTO</t>
  </si>
  <si>
    <t>1.6.2.</t>
  </si>
  <si>
    <t>SETOP-MG-ED-48232</t>
  </si>
  <si>
    <t>ALVENARIA DE VEDAÇÃO COM TIJOLO CERÂMICO FURADO, ESP. 14CM, PARA REVESTIMENTO, INCLUSIVE ARGAMASSA PARA ASSENTAMENTO</t>
  </si>
  <si>
    <t>1.6.3.</t>
  </si>
  <si>
    <t>93195</t>
  </si>
  <si>
    <t>CONTRAVERGA PRÉ-MOLDADA PARA VÃOS DE MAIS DE 1,5 M DE COMPRIMENTO. AF_03/2016</t>
  </si>
  <si>
    <t>1.6.4.</t>
  </si>
  <si>
    <t>96359</t>
  </si>
  <si>
    <t>PAREDE COM PLACAS DE GESSO ACARTONADO (DRYWALL), PARA USO INTERNO, COM DUAS FACES SIMPLES E ESTRUTURA METÁLICA COM GUIAS SIMPLES, COM VÃOS AF_06/2017_P</t>
  </si>
  <si>
    <t>1.6.5.</t>
  </si>
  <si>
    <t>PAINEL DE LA DE VIDRO SEM REVESTIMENTO PSI 20, E = 25 MM, DE 1200 X 600 MM, INCLUSIVE INSTALAÇÃO</t>
  </si>
  <si>
    <t>1.6.6.</t>
  </si>
  <si>
    <t>100765</t>
  </si>
  <si>
    <t>PILAR METÁLICO PERFIL LAMINADO/SOLDADO EM AÇO ESTRUTURAL, COM CONEXÕES PARAFUSADAS, INCLUSOS MÃO DE OBRA, TRANSPORTE E IÇAMENTO UTILIZANDO GUINDASTE - FORNECIMENTO E INSTALAÇÃO. AF_01/2020_P</t>
  </si>
  <si>
    <t>1.7.1.</t>
  </si>
  <si>
    <t>1.7.2.</t>
  </si>
  <si>
    <t>INSTALAÇÕES HIDROSSANITÁRIAS</t>
  </si>
  <si>
    <t>89712</t>
  </si>
  <si>
    <t>TUBO PVC, SERIE NORMAL, ESGOTO PREDIAL, DN 50 MM, FORNECIDO E INSTALADO EM RAMAL DE DESCARGA OU RAMAL DE ESGOTO SANITÁRIO. AF_08/2022</t>
  </si>
  <si>
    <t>89711</t>
  </si>
  <si>
    <t>TUBO PVC, SERIE NORMAL, ESGOTO PREDIAL, DN 40 MM, FORNECIDO E INSTALADO EM RAMAL DE DESCARGA OU RAMAL DE ESGOTO SANITÁRIO. AF_08/2022</t>
  </si>
  <si>
    <t>1.7.3.</t>
  </si>
  <si>
    <t>89714</t>
  </si>
  <si>
    <t>TUBO PVC, SERIE NORMAL, ESGOTO PREDIAL, DN 100 MM, FORNECIDO E INSTALADO EM RAMAL DE DESCARGA OU RAMAL DE ESGOTO SANITÁRIO. AF_08/2022</t>
  </si>
  <si>
    <t>1.7.4.</t>
  </si>
  <si>
    <t>104329</t>
  </si>
  <si>
    <t>CAIXA SIFONADA, COM GRELHA REDONDA, PVC, DN 150 X 150 X 50 MM, JUNTA SOLDÁVEL, FORNECIDA E INSTALADA EM RAMAL DE DESCARGA OU EM RAMAL DE ESGOTO SANITÁRIO. AF_08/2022</t>
  </si>
  <si>
    <t>1.7.5.</t>
  </si>
  <si>
    <t>89728</t>
  </si>
  <si>
    <t>CURVA CURTA 90 GRAUS, PVC, SERIE NORMAL, ESGOTO PREDIAL, DN 40 MM, JUNTA SOLDÁVEL, FORNECIDO E INSTALADO EM RAMAL DE DESCARGA OU RAMAL DE ESGOTO SANITÁRIO. AF_08/2022</t>
  </si>
  <si>
    <t>1.7.6.</t>
  </si>
  <si>
    <t>89748</t>
  </si>
  <si>
    <t>CURVA CURTA 90 GRAUS, PVC, SERIE NORMAL, ESGOTO PREDIAL, DN 100 MM, JUNTA ELÁSTICA, FORNECIDO E INSTALADO EM RAMAL DE DESCARGA OU RAMAL DE ESGOTO SANITÁRIO. AF_08/2022</t>
  </si>
  <si>
    <t>1.7.7.</t>
  </si>
  <si>
    <t>89733</t>
  </si>
  <si>
    <t>CURVA CURTA 90 GRAUS, PVC, SERIE NORMAL, ESGOTO PREDIAL, DN 50 MM, JUNTA ELÁSTICA, FORNECIDO E INSTALADO EM RAMAL DE DESCARGA OU RAMAL DE ESGOTO SANITÁRIO. AF_08/2022</t>
  </si>
  <si>
    <t>1.7.8.</t>
  </si>
  <si>
    <t>89746</t>
  </si>
  <si>
    <t>JOELHO 45 GRAUS, PVC, SERIE NORMAL, ESGOTO PREDIAL, DN 100 MM, JUNTA ELÁSTICA, FORNECIDO E INSTALADO EM RAMAL DE DESCARGA OU RAMAL DE ESGOTO SANITÁRIO. AF_08/2022</t>
  </si>
  <si>
    <t>1.7.9.</t>
  </si>
  <si>
    <t>89732</t>
  </si>
  <si>
    <t>JOELHO 45 GRAUS, PVC, SERIE NORMAL, ESGOTO PREDIAL, DN 50 MM, JUNTA ELÁSTICA, FORNECIDO E INSTALADO EM RAMAL DE DESCARGA OU RAMAL DE ESGOTO SANITÁRIO. AF_08/2022</t>
  </si>
  <si>
    <t>1.7.10.</t>
  </si>
  <si>
    <t>89726</t>
  </si>
  <si>
    <t>JOELHO 45 GRAUS, PVC, SERIE NORMAL, ESGOTO PREDIAL, DN 40 MM, JUNTA SOLDÁVEL, FORNECIDO E INSTALADO EM RAMAL DE DESCARGA OU RAMAL DE ESGOTO SANITÁRIO. AF_08/2022</t>
  </si>
  <si>
    <t>1.7.11.</t>
  </si>
  <si>
    <t>89724</t>
  </si>
  <si>
    <t>JOELHO 90 GRAUS, PVC, SERIE NORMAL, ESGOTO PREDIAL, DN 40 MM, JUNTA SOLDÁVEL, FORNECIDO E INSTALADO EM RAMAL DE DESCARGA OU RAMAL DE ESGOTO SANITÁRIO. AF_08/2022</t>
  </si>
  <si>
    <t>1.7.12.</t>
  </si>
  <si>
    <t>89731</t>
  </si>
  <si>
    <t>JOELHO 90 GRAUS, PVC, SERIE NORMAL, ESGOTO PREDIAL, DN 50 MM, JUNTA ELÁSTICA, FORNECIDO E INSTALADO EM RAMAL DE DESCARGA OU RAMAL DE ESGOTO SANITÁRIO. AF_08/2022</t>
  </si>
  <si>
    <t>1.7.13.</t>
  </si>
  <si>
    <t>104345</t>
  </si>
  <si>
    <t>JUNÇÃO DE REDUÇÃO INVERTIDA, PVC, SÉRIE NORMAL, ESGOTO PREDIAL, DN 100 X 50 MM, JUNTA ELÁSTICA, FORNECIDO E INSTALADO EM RAMAL DE DESCARGA OU RAMAL DE ESGOTO SANITÁRIO. AF_08/2022</t>
  </si>
  <si>
    <t>1.7.14.</t>
  </si>
  <si>
    <t>89813</t>
  </si>
  <si>
    <t>LUVA SIMPLES, PVC, SERIE NORMAL, ESGOTO PREDIAL, DN 50 MM, JUNTA ELÁSTICA, FORNECIDO E INSTALADO EM PRUMADA DE ESGOTO SANITÁRIO OU VENTILAÇÃO. AF_08/2022</t>
  </si>
  <si>
    <t>1.7.15.</t>
  </si>
  <si>
    <t>89856</t>
  </si>
  <si>
    <t>LUVA SIMPLES, PVC, SERIE NORMAL, ESGOTO PREDIAL, DN 100 MM, JUNTA ELÁSTICA, FORNECIDO E INSTALADO EM SUBCOLETOR AÉREO DE ESGOTO SANITÁRIO. AF_08/2022</t>
  </si>
  <si>
    <t>1.7.16.</t>
  </si>
  <si>
    <t>104344</t>
  </si>
  <si>
    <t>TE, PVC, SÉRIE NORMAL, ESGOTO PREDIAL, DN 100 X 50 MM, JUNTA ELÁSTICA, FORNECIDO E INSTALADO EM RAMAL DE DESCARGA OU RAMAL DE ESGOTO SANITÁRIO. AF_08/2022</t>
  </si>
  <si>
    <t>1.7.17.</t>
  </si>
  <si>
    <t>89797</t>
  </si>
  <si>
    <t>JUNÇÃO SIMPLES, PVC, SERIE NORMAL, ESGOTO PREDIAL, DN 100 X 100 MM, JUNTA ELÁSTICA, FORNECIDO E INSTALADO EM RAMAL DE DESCARGA OU RAMAL DE ESGOTO SANITÁRIO. AF_08/2022</t>
  </si>
  <si>
    <t>1.7.18.</t>
  </si>
  <si>
    <t>89752</t>
  </si>
  <si>
    <t>LUVA SIMPLES, PVC, SERIE NORMAL, ESGOTO PREDIAL, DN 40 MM, JUNTA SOLDÁVEL, FORNECIDO E INSTALADO EM RAMAL DE DESCARGA OU RAMAL DE ESGOTO SANITÁRIO. AF_08/2022</t>
  </si>
  <si>
    <t>1.7.19.</t>
  </si>
  <si>
    <t>89709</t>
  </si>
  <si>
    <t>RALO SIFONADO, PVC, DN 100 X 40 MM, JUNTA SOLDÁVEL, FORNECIDO E INSTALADO EM RAMAL DE DESCARGA OU EM RAMAL DE ESGOTO SANITÁRIO. AF_08/2022</t>
  </si>
  <si>
    <t>1.7.20.</t>
  </si>
  <si>
    <t>89713</t>
  </si>
  <si>
    <t>TUBO PVC, SERIE NORMAL, ESGOTO PREDIAL, DN 75 MM, FORNECIDO E INSTALADO EM RAMAL DE DESCARGA OU RAMAL DE ESGOTO SANITÁRIO. AF_08/2022</t>
  </si>
  <si>
    <t>1.7.21.</t>
  </si>
  <si>
    <t>89742</t>
  </si>
  <si>
    <t>CURVA CURTA 90 GRAUS, PVC, SERIE NORMAL, ESGOTO PREDIAL, DN 75 MM, JUNTA ELÁSTICA, FORNECIDO E INSTALADO EM RAMAL DE DESCARGA OU RAMAL DE ESGOTO SANITÁRIO. AF_08/2022</t>
  </si>
  <si>
    <t>1.7.22.</t>
  </si>
  <si>
    <t>89785</t>
  </si>
  <si>
    <t>JUNÇÃO SIMPLES, PVC, SERIE NORMAL, ESGOTO PREDIAL, DN 50 X 50 MM, JUNTA ELÁSTICA, FORNECIDO E INSTALADO EM RAMAL DE DESCARGA OU RAMAL DE ESGOTO SANITÁRIO. AF_08/2022</t>
  </si>
  <si>
    <t>1.7.23.</t>
  </si>
  <si>
    <t>103972</t>
  </si>
  <si>
    <t>BUCHA DE REDUÇÃO, LONGA, PVC, SOLDÁVEL, DN 75 X 50 MM, INSTALADO EM PRUMADA DE ÁGUA - FORNECIMENTO E INSTALAÇÃO. AF_06/2022</t>
  </si>
  <si>
    <t>1.7.24.</t>
  </si>
  <si>
    <t>89356</t>
  </si>
  <si>
    <t>TUBO, PVC, SOLDÁVEL, DN 25MM, INSTALADO EM RAMAL OU SUB-RAMAL DE ÁGUA - FORNECIMENTO E INSTALAÇÃO. AF_06/2022</t>
  </si>
  <si>
    <t>1.7.25.</t>
  </si>
  <si>
    <t>103978</t>
  </si>
  <si>
    <t>TUBO, PVC, SOLDÁVEL, DN 40MM, INSTALADO EM RAMAL DE DISTRIBUIÇÃO DE ÁGUA - FORNECIMENTO E INSTALAÇÃO. AF_06/2022</t>
  </si>
  <si>
    <t>1.7.26.</t>
  </si>
  <si>
    <t>89391</t>
  </si>
  <si>
    <t>ADAPTADOR CURTO COM BOLSA E ROSCA PARA REGISTRO, PVC, SOLDÁVEL, DN 32MM X 1 , INSTALADO EM RAMAL OU SUB-RAMAL DE ÁGUA - FORNECIMENTO E INSTALAÇÃO. AF_06/2022</t>
  </si>
  <si>
    <t>1.7.27.</t>
  </si>
  <si>
    <t>89383</t>
  </si>
  <si>
    <t>ADAPTADOR CURTO COM BOLSA E ROSCA PARA REGISTRO, PVC, SOLDÁVEL, DN 25MM X 3/4 , INSTALADO EM RAMAL OU SUB-RAMAL DE ÁGUA - FORNECIMENTO E INSTALAÇÃO. AF_06/2022</t>
  </si>
  <si>
    <t>1.7.28.</t>
  </si>
  <si>
    <t>103980</t>
  </si>
  <si>
    <t>JOELHO 90 GRAUS, PVC, SOLDÁVEL, DN 40MM, INSTALADO EM RAMAL DE DISTRIBUIÇÃO DE ÁGUA - FORNECIMENTO E INSTALAÇÃO. AF_06/2022</t>
  </si>
  <si>
    <t>1.7.29.</t>
  </si>
  <si>
    <t>89362</t>
  </si>
  <si>
    <t>JOELHO 90 GRAUS, PVC, SOLDÁVEL, DN 25MM, INSTALADO EM RAMAL OU SUB-RAMAL DE ÁGUA - FORNECIMENTO E INSTALAÇÃO. AF_06/2022</t>
  </si>
  <si>
    <t>1.7.30.</t>
  </si>
  <si>
    <t>90373</t>
  </si>
  <si>
    <t>JOELHO 90 GRAUS COM BUCHA DE LATÃO, PVC, SOLDÁVEL, DN 25MM, X 1/2  INSTALADO EM RAMAL OU SUB-RAMAL DE ÁGUA - FORNECIMENTO E INSTALAÇÃO. AF_06/2022</t>
  </si>
  <si>
    <t>1.7.31.</t>
  </si>
  <si>
    <t>89987</t>
  </si>
  <si>
    <t>REGISTRO DE GAVETA BRUTO, LATÃO, ROSCÁVEL, 3/4", COM ACABAMENTO E CANOPLA CROMADOS - FORNECIMENTO E INSTALAÇÃO. AF_08/2021</t>
  </si>
  <si>
    <t>1.7.32.</t>
  </si>
  <si>
    <t>103018</t>
  </si>
  <si>
    <t>VÁLVULA DE DESCARGA METÁLICA, BASE 1 1/4", ACABAMENTO METALICO CROMADO - FORNECIMENTO E INSTALAÇÃO. AF_08/2021</t>
  </si>
  <si>
    <t>1.7.33.</t>
  </si>
  <si>
    <t>89385</t>
  </si>
  <si>
    <t>LUVA SOLDÁVEL E COM ROSCA, PVC, SOLDÁVEL, DN 25MM X 3/4 , INSTALADO EM RAMAL OU SUB-RAMAL DE ÁGUA - FORNECIMENTO E INSTALAÇÃO. AF_06/2022</t>
  </si>
  <si>
    <t>1.7.34.</t>
  </si>
  <si>
    <t>89395</t>
  </si>
  <si>
    <t>TE, PVC, SOLDÁVEL, DN 25MM, INSTALADO EM RAMAL OU SUB-RAMAL DE ÁGUA - FORNECIMENTO E INSTALAÇÃO. AF_06/2022</t>
  </si>
  <si>
    <t>1.7.35.</t>
  </si>
  <si>
    <t>89396</t>
  </si>
  <si>
    <t>TÊ COM BUCHA DE LATÃO NA BOLSA CENTRAL, PVC, SOLDÁVEL, DN 25MM X 1/2 , INSTALADO EM RAMAL OU SUB-RAMAL DE ÁGUA - FORNECIMENTO E INSTALAÇÃO. AF_06/2022</t>
  </si>
  <si>
    <t>1.7.36.</t>
  </si>
  <si>
    <t>89403</t>
  </si>
  <si>
    <t>TUBO, PVC, SOLDÁVEL, DN 32MM, INSTALADO EM RAMAL DE DISTRIBUIÇÃO DE ÁGUA - FORNECIMENTO E INSTALAÇÃO. AF_06/2022</t>
  </si>
  <si>
    <t>1.7.37.</t>
  </si>
  <si>
    <t>103993</t>
  </si>
  <si>
    <t>BUCHA DE REDUÇÃO, PVC, SOLDÁVEL, DN 40MM X 32MM, INSTALADO EM RAMAL DE DISTRIBUIÇÃO DE ÁGUA - FORNECIMENTO E INSTALAÇÃO. AF_06/2022</t>
  </si>
  <si>
    <t>1.7.38.</t>
  </si>
  <si>
    <t>89492</t>
  </si>
  <si>
    <t>JOELHO 90 GRAUS, PVC, SOLDÁVEL, DN 32MM, INSTALADO EM PRUMADA DE ÁGUA - FORNECIMENTO E INSTALAÇÃO. AF_06/2022</t>
  </si>
  <si>
    <t>1.7.39.</t>
  </si>
  <si>
    <t>103974</t>
  </si>
  <si>
    <t>JOELHO DE REDUÇÃO, 90 GRAUS, PVC, SOLDÁVEL, DN 32 MM X 25 MM, INSTALADO EM PRUMADA DE ÁGUA - FORNECIMENTO E INSTALAÇÃO. AF_06/2022</t>
  </si>
  <si>
    <t>1.7.40.</t>
  </si>
  <si>
    <t>102609</t>
  </si>
  <si>
    <t>CAIXA D´ÁGUA EM POLIETILENO, 2000 LITROS - FORNECIMENTO E INSTALAÇÃO. AF_06/2021</t>
  </si>
  <si>
    <t>1.7.41.</t>
  </si>
  <si>
    <t>89443</t>
  </si>
  <si>
    <t>TE, PVC, SOLDÁVEL, DN 32MM, INSTALADO EM RAMAL DE DISTRIBUIÇÃO DE ÁGUA - FORNECIMENTO E INSTALAÇÃO. AF_06/2022</t>
  </si>
  <si>
    <t>1.7.42.</t>
  </si>
  <si>
    <t>94792</t>
  </si>
  <si>
    <t>REGISTRO DE GAVETA BRUTO, LATÃO, ROSCÁVEL, 1", COM ACABAMENTO E CANOPLA CROMADOS - FORNECIMENTO E INSTALAÇÃO. AF_08/2021</t>
  </si>
  <si>
    <t>1.7.43.</t>
  </si>
  <si>
    <t>89970</t>
  </si>
  <si>
    <t>KIT DE REGISTRO DE PRESSÃO BRUTO DE LATÃO ¾", INCLUSIVE CONEXÕES, ROSCÁVEL, INSTALADO EM RAMAL DE ÁGUA FRIA - FORNECIMENTO E INSTALAÇÃO. AF_12/2014</t>
  </si>
  <si>
    <t>1.8.</t>
  </si>
  <si>
    <t>LOUÇAS, BANCADAS E METAIS</t>
  </si>
  <si>
    <t>1.8.1.</t>
  </si>
  <si>
    <t>BANCADA DE GRANITO CINZA POLIDO, DE 0,50 X 2,50 M, PARA LAVATÓRIO - FORNECIMENTO E INSTALAÇÃO, INCLUSIVE TORNEIRAS, ENGATES, VÁLVULAS E ACESSÓRIOS, APOIADAS SOBRE CONSOLE, COM CUBA DE EMBUTIR OVAL EM LOUÇA BRANCA 35 X 50 CM</t>
  </si>
  <si>
    <t>1.8.2.</t>
  </si>
  <si>
    <t>86941</t>
  </si>
  <si>
    <t>LAVATÓRIO LOUÇA BRANCA COM COLUNA, 45 X 55CM OU EQUIVALENTE, PADRÃO MÉDIO, INCLUSO SIFÃO TIPO GARRAFA, VÁLVULA E ENGATE FLEXÍVEL DE 40CM EM METAL CROMADO, COM TORNEIRA CROMADA DE MESA, PADRÃO MÉDIO - FORNECIMENTO E INSTALAÇÃO. AF_01/2020</t>
  </si>
  <si>
    <t>1.8.3.</t>
  </si>
  <si>
    <t>95470</t>
  </si>
  <si>
    <t>VASO SANITARIO SIFONADO CONVENCIONAL COM LOUÇA BRANCA, INCLUSO CONJUNTO DE LIGAÇÃO PARA BACIA SANITÁRIA AJUSTÁVEL - FORNECIMENTO E INSTALAÇÃO. AF_10/2016</t>
  </si>
  <si>
    <t>1.8.4.</t>
  </si>
  <si>
    <t>1.8.5.</t>
  </si>
  <si>
    <t>86893</t>
  </si>
  <si>
    <t>BANCADA DE MÁRMORE BRANCO POLIDO, DE 1,50 X 0,60 M, PARA PIA DE COZINHA - FORNECIMENTO E INSTALAÇÃO. AF_01/2020</t>
  </si>
  <si>
    <t>1.8.6.</t>
  </si>
  <si>
    <t>86909</t>
  </si>
  <si>
    <t>TORNEIRA CROMADA TUBO MÓVEL, DE MESA, 1/2 OU 3/4, PARA PIA DE COZINHA, PADRÃO ALTO - FORNECIMENTO E INSTALAÇÃO. AF_01/2020</t>
  </si>
  <si>
    <t>1.8.7.</t>
  </si>
  <si>
    <t>100868</t>
  </si>
  <si>
    <t>BARRA DE APOIO RETA, EM ACO INOX POLIDO, COMPRIMENTO 80 CM,  FIXADA NA PAREDE - FORNECIMENTO E INSTALAÇÃO. AF_01/2020</t>
  </si>
  <si>
    <t>1.8.8.</t>
  </si>
  <si>
    <t>102253</t>
  </si>
  <si>
    <t>DIVISORIA SANITÁRIA, TIPO CABINE, EM GRANITO CINZA POLIDO, ESP = 3CM, ASSENTADO COM ARGAMASSA COLANTE AC III-E, EXCLUSIVE FERRAGENS. AF_01/2021</t>
  </si>
  <si>
    <t>1.8.9.</t>
  </si>
  <si>
    <t>91338</t>
  </si>
  <si>
    <t>PORTA DE ALUMÍNIO DE ABRIR COM LAMBRI, COM GUARNIÇÃO, FIXAÇÃO COM PARAFUSOS - FORNECIMENTO E INSTALAÇÃO. AF_12/2019</t>
  </si>
  <si>
    <t>1.9.</t>
  </si>
  <si>
    <t>INSTALAÇÕES ELÉTRICAS</t>
  </si>
  <si>
    <t>1.9.1.</t>
  </si>
  <si>
    <t>91940</t>
  </si>
  <si>
    <t>CAIXA RETANGULAR 4" X 2" MÉDIA (1,30 M DO PISO), PVC, INSTALADA EM PAREDE - FORNECIMENTO E INSTALAÇÃO. AF_12/2015</t>
  </si>
  <si>
    <t>1.9.2.</t>
  </si>
  <si>
    <t>91943</t>
  </si>
  <si>
    <t>CAIXA RETANGULAR 4" X 4" MÉDIA (1,30 M DO PISO), PVC, INSTALADA EM PAREDE - FORNECIMENTO E INSTALAÇÃO. AF_12/2015</t>
  </si>
  <si>
    <t>1.9.3.</t>
  </si>
  <si>
    <t>SETOP-MG-ED-20582</t>
  </si>
  <si>
    <t>ENTRADA DE ENERGIA AÉREA, TIPO C2, PADRÃO CEMIG, CARGA INSTALADA DE 15,1KVA ATÉ 23KVA, TRIFÁSICO, COM SAÍDA SUBTERRÂNEA, INCLUSIVE POSTE, CAIXA PARA MEDIDOR, DISJUNTOR, BARRAMENTO, ATERRAMENTO E ACESSÓRIOS</t>
  </si>
  <si>
    <t>1.9.4.</t>
  </si>
  <si>
    <t>91852</t>
  </si>
  <si>
    <t>ELETRODUTO FLEXÍVEL CORRUGADO, PVC, DN 20 MM (1/2"), PARA CIRCUITOS TERMINAIS, INSTALADO EM PAREDE - FORNECIMENTO E INSTALAÇÃO. AF_12/2015</t>
  </si>
  <si>
    <t>1.9.5.</t>
  </si>
  <si>
    <t>91854</t>
  </si>
  <si>
    <t>ELETRODUTO FLEXÍVEL CORRUGADO, PVC, DN 25 MM (3/4"), PARA CIRCUITOS TERMINAIS, INSTALADO EM PAREDE - FORNECIMENTO E INSTALAÇÃO. AF_12/2015</t>
  </si>
  <si>
    <t>1.9.6.</t>
  </si>
  <si>
    <t>91831</t>
  </si>
  <si>
    <t>ELETRODUTO FLEXÍVEL CORRUGADO, PVC, DN 20 MM (1/2"), PARA CIRCUITOS TERMINAIS, INSTALADO EM FORRO - FORNECIMENTO E INSTALAÇÃO. AF_12/2015</t>
  </si>
  <si>
    <t>1.9.7.</t>
  </si>
  <si>
    <t>91834</t>
  </si>
  <si>
    <t>ELETRODUTO FLEXÍVEL CORRUGADO, PVC, DN 25 MM (3/4"), PARA CIRCUITOS TERMINAIS, INSTALADO EM FORRO - FORNECIMENTO E INSTALAÇÃO. AF_12/2015</t>
  </si>
  <si>
    <t>1.9.8.</t>
  </si>
  <si>
    <t>91959</t>
  </si>
  <si>
    <t>INTERRUPTOR SIMPLES (2 MÓDULOS), 10A/250V, INCLUINDO SUPORTE E PLACA - FORNECIMENTO E INSTALAÇÃO. AF_12/2015</t>
  </si>
  <si>
    <t>1.9.9.</t>
  </si>
  <si>
    <t>91953</t>
  </si>
  <si>
    <t>INTERRUPTOR SIMPLES (1 MÓDULO), 10A/250V, INCLUINDO SUPORTE E PLACA - FORNECIMENTO E INSTALAÇÃO. AF_12/2015</t>
  </si>
  <si>
    <t>1.9.10.</t>
  </si>
  <si>
    <t>91955</t>
  </si>
  <si>
    <t>INTERRUPTOR PARALELO (1 MÓDULO), 10A/250V, INCLUINDO SUPORTE E PLACA - FORNECIMENTO E INSTALAÇÃO. AF_12/2015</t>
  </si>
  <si>
    <t>1.9.11.</t>
  </si>
  <si>
    <t>QUADRO DE DISTRIBUIÇÃO DE ENERGIA EM CHAPA DE AÇO GALVANIZADO, DE EMBUTIR, COM BARRAMENTO TRIFÁSICO, PARA 48 DISJUNTORES DIN 150A - FORNECIMENTO E INSTALAÇÃO. AF_10/2020</t>
  </si>
  <si>
    <t>1.9.12.</t>
  </si>
  <si>
    <t>91996</t>
  </si>
  <si>
    <t>TOMADA MÉDIA DE EMBUTIR (1 MÓDULO), 2P+T 10 A, INCLUINDO SUPORTE E PLACA - FORNECIMENTO E INSTALAÇÃO. AF_12/2015</t>
  </si>
  <si>
    <t>1.9.13.</t>
  </si>
  <si>
    <t>91992</t>
  </si>
  <si>
    <t>TOMADA ALTA DE EMBUTIR (1 MÓDULO), 2P+T 10 A, INCLUINDO SUPORTE E PLACA - FORNECIMENTO E INSTALAÇÃO. AF_12/2015</t>
  </si>
  <si>
    <t>1.9.14.</t>
  </si>
  <si>
    <t>92000</t>
  </si>
  <si>
    <t>TOMADA BAIXA DE EMBUTIR (1 MÓDULO), 2P+T 10 A, INCLUINDO SUPORTE E PLACA - FORNECIMENTO E INSTALAÇÃO. AF_12/2015</t>
  </si>
  <si>
    <t>1.9.15.</t>
  </si>
  <si>
    <t>91993</t>
  </si>
  <si>
    <t>TOMADA ALTA DE EMBUTIR (1 MÓDULO), 2P+T 20 A, INCLUINDO SUPORTE E PLACA - FORNECIMENTO E INSTALAÇÃO. AF_12/2015</t>
  </si>
  <si>
    <t>1.9.16.</t>
  </si>
  <si>
    <t>92008</t>
  </si>
  <si>
    <t>TOMADA BAIXA DE EMBUTIR (2 MÓDULOS), 2P+T 10 A, INCLUINDO SUPORTE E PLACA - FORNECIMENTO E INSTALAÇÃO. AF_12/2015</t>
  </si>
  <si>
    <t>1.9.17.</t>
  </si>
  <si>
    <t>103782</t>
  </si>
  <si>
    <t>LUMINÁRIA TIPO PLAFON CIRCULAR, DE SOBREPOR, COM LED DE 12/13 W - FORNECIMENTO E INSTALAÇÃO. AF_03/2022</t>
  </si>
  <si>
    <t>1.9.18.</t>
  </si>
  <si>
    <t>92986</t>
  </si>
  <si>
    <t>CABO DE COBRE FLEXÍVEL ISOLADO, 35 MM², ANTI-CHAMA 0,6/1,0 KV, PARA REDE ENTERRADA DE DISTRIBUIÇÃO DE ENERGIA ELÉTRICA - FORNECIMENTO E INSTALAÇÃO. AF_12/2021</t>
  </si>
  <si>
    <t>1.9.19.</t>
  </si>
  <si>
    <t>91935</t>
  </si>
  <si>
    <t>CABO DE COBRE FLEXÍVEL ISOLADO, 16 MM², ANTI-CHAMA 0,6/1,0 KV, PARA CIRCUITOS TERMINAIS - FORNECIMENTO E INSTALAÇÃO. AF_12/2015</t>
  </si>
  <si>
    <t>1.9.20.</t>
  </si>
  <si>
    <t>91929</t>
  </si>
  <si>
    <t>CABO DE COBRE FLEXÍVEL ISOLADO, 4 MM², ANTI-CHAMA 0,6/1,0 KV, PARA CIRCUITOS TERMINAIS - FORNECIMENTO E INSTALAÇÃO. AF_12/2015</t>
  </si>
  <si>
    <t>1.9.21.</t>
  </si>
  <si>
    <t>91927</t>
  </si>
  <si>
    <t>CABO DE COBRE FLEXÍVEL ISOLADO, 2,5 MM², ANTI-CHAMA 0,6/1,0 KV, PARA CIRCUITOS TERMINAIS - FORNECIMENTO E INSTALAÇÃO. AF_12/2015</t>
  </si>
  <si>
    <t>1.9.22.</t>
  </si>
  <si>
    <t>91925</t>
  </si>
  <si>
    <t>CABO DE COBRE FLEXÍVEL ISOLADO, 1,5 MM², ANTI-CHAMA 0,6/1,0 KV, PARA CIRCUITOS TERMINAIS - FORNECIMENTO E INSTALAÇÃO. AF_12/2015</t>
  </si>
  <si>
    <t>1.9.23.</t>
  </si>
  <si>
    <t>93664</t>
  </si>
  <si>
    <t>DISJUNTOR BIPOLAR TIPO DIN, CORRENTE NOMINAL DE 32A - FORNECIMENTO E INSTALAÇÃO. AF_10/2020</t>
  </si>
  <si>
    <t>1.9.24.</t>
  </si>
  <si>
    <t>93671</t>
  </si>
  <si>
    <t>DISJUNTOR TRIPOLAR TIPO DIN, CORRENTE NOMINAL DE 32A - FORNECIMENTO E INSTALAÇÃO. AF_10/2020</t>
  </si>
  <si>
    <t>1.9.25.</t>
  </si>
  <si>
    <t>101894</t>
  </si>
  <si>
    <t>DISJUNTOR TRIPOLAR TIPO NEMA, CORRENTE NOMINAL DE 60 ATÉ 100A - FORNECIMENTO E INSTALAÇÃO. AF_10/2020</t>
  </si>
  <si>
    <t>1.9.26.</t>
  </si>
  <si>
    <t>93662</t>
  </si>
  <si>
    <t>DISJUNTOR BIPOLAR TIPO DIN, CORRENTE NOMINAL DE 20A - FORNECIMENTO E INSTALAÇÃO. AF_10/2020</t>
  </si>
  <si>
    <t>1.9.27.</t>
  </si>
  <si>
    <t>93653</t>
  </si>
  <si>
    <t>DISJUNTOR MONOPOLAR TIPO DIN, CORRENTE NOMINAL DE 10A - FORNECIMENTO E INSTALAÇÃO. AF_10/2020</t>
  </si>
  <si>
    <t>1.9.28.</t>
  </si>
  <si>
    <t>93655</t>
  </si>
  <si>
    <t>DISJUNTOR MONOPOLAR TIPO DIN, CORRENTE NOMINAL DE 20A - FORNECIMENTO E INSTALAÇÃO. AF_10/2020</t>
  </si>
  <si>
    <t>1.9.29.</t>
  </si>
  <si>
    <t>93654</t>
  </si>
  <si>
    <t>DISJUNTOR MONOPOLAR TIPO DIN, CORRENTE NOMINAL DE 16A - FORNECIMENTO E INSTALAÇÃO. AF_10/2020</t>
  </si>
  <si>
    <t>1.9.30.</t>
  </si>
  <si>
    <t>SETOP-MG-ED-15115</t>
  </si>
  <si>
    <t>DISJUNTOR DE PROTEÇÃO DIFERENCIAL RESIDUAL (DR), BIPOLAR, TIPO DIN, CORRENTE NOMINAL DE 40A, ALTA SENSIBILIDADE, CORRENTE DIFERENCIAL RESIDUAL NOMINAL COM ATUAÇÃO DE 30MA</t>
  </si>
  <si>
    <t>1.9.31.</t>
  </si>
  <si>
    <t>SINAPI-I</t>
  </si>
  <si>
    <t>39475</t>
  </si>
  <si>
    <t xml:space="preserve">DISPOSITIVO DPS CLASSE II, 1 POLO, TENSAO MAXIMA DE 385 V, CORRENTE MAXIMA DE *45* KA (TIPO AC)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</si>
  <si>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    </t>
  </si>
  <si>
    <t>1.9.32.</t>
  </si>
  <si>
    <t>101879</t>
  </si>
  <si>
    <t>QUADRO DE DISTRIBUIÇÃO DE ENERGIA EM CHAPA DE AÇO GALVANIZADO, DE EMBUTIR, COM BARRAMENTO TRIFÁSICO, PARA 24 DISJUNTORES DIN 100A - FORNECIMENTO E INSTALAÇÃO. AF_10/2020</t>
  </si>
  <si>
    <t>1.9.33.</t>
  </si>
  <si>
    <t>101880</t>
  </si>
  <si>
    <t>QUADRO DE DISTRIBUIÇÃO DE ENERGIA EM CHAPA DE AÇO GALVANIZADO, DE EMBUTIR, COM BARRAMENTO TRIFÁSICO, PARA 30 DISJUNTORES DIN 150A - FORNECIMENTO E INSTALAÇÃO. AF_10/2020</t>
  </si>
  <si>
    <t>1.10.</t>
  </si>
  <si>
    <t>REVESTIMENTO PAREDE - REVESTIMENTOS PRIMÁRIOS</t>
  </si>
  <si>
    <t>1.10.1.</t>
  </si>
  <si>
    <t>87879</t>
  </si>
  <si>
    <t>CHAPISCO APLICADO EM ALVENARIAS E ESTRUTURAS DE CONCRETO INTERNAS, COM COLHER DE PEDREIRO.  ARGAMASSA TRAÇO 1:3 COM PREPARO EM BETONEIRA 400L. AF_06/2014</t>
  </si>
  <si>
    <t>1.10.2.</t>
  </si>
  <si>
    <t>87530</t>
  </si>
  <si>
    <t>MASSA ÚNICA, PARA RECEBIMENTO DE PINTURA, EM ARGAMASSA TRAÇO 1:2:8, PREPARO MANUAL, APLICADA MANUALMENTE EM FACES INTERNAS DE PAREDES, ESPESSURA DE 20MM, COM EXECUÇÃO DE TALISCAS. AF_06/2014</t>
  </si>
  <si>
    <t>1.10.3.</t>
  </si>
  <si>
    <t>87532</t>
  </si>
  <si>
    <t>EMBOÇO, PARA RECEBIMENTO DE CERÂMICA, EM ARGAMASSA TRAÇO 1:2:8, PREPARO MANUAL, APLICADO MANUALMENTE EM FACES INTERNAS DE PAREDES, PARA AMBIENTE COM ÁREA  ENTRE 5M2 E 10M2, ESPESSURA DE 20MM, COM EXECUÇÃO DE TALISCAS. AF_06/2014</t>
  </si>
  <si>
    <t>1.11.</t>
  </si>
  <si>
    <t>REVESTIMENTO PAREDE - PINTURA E ACABAMENTOS</t>
  </si>
  <si>
    <t>1.11.1.</t>
  </si>
  <si>
    <t>87273</t>
  </si>
  <si>
    <t>REVESTIMENTO CERÂMICO PARA PAREDES INTERNAS COM PLACAS TIPO ESMALTADA EXTRA DE DIMENSÕES 33X45 CM APLICADAS EM AMBIENTES DE ÁREA MAIOR QUE 5 M² NA ALTURA INTEIRA DAS PAREDES. AF_06/2014</t>
  </si>
  <si>
    <t>1.11.2.</t>
  </si>
  <si>
    <t>88485</t>
  </si>
  <si>
    <t>APLICAÇÃO DE FUNDO SELADOR ACRÍLICO EM PAREDES, UMA DEMÃO. AF_06/2014</t>
  </si>
  <si>
    <t>1.11.3.</t>
  </si>
  <si>
    <t>88489</t>
  </si>
  <si>
    <t>APLICAÇÃO MANUAL DE PINTURA COM TINTA LÁTEX ACRÍLICA EM PAREDES, DUAS DEMÃOS. AF_06/2014</t>
  </si>
  <si>
    <t>1.11.4.</t>
  </si>
  <si>
    <t>96127</t>
  </si>
  <si>
    <t>APLICAÇÃO MANUAL DE MASSA ACRÍLICA EM PANOS DE FACHADA SEM PRESENÇA DE VÃOS, DE EDIFÍCIOS DE MÚLTIPLOS PAVIMENTOS, UMA DEMÃO. AF_05/2017</t>
  </si>
  <si>
    <t>1.12.</t>
  </si>
  <si>
    <t>COBERTURA E FORRO</t>
  </si>
  <si>
    <t>1.12.1.</t>
  </si>
  <si>
    <t>SETOP-MG-ED-48408</t>
  </si>
  <si>
    <t>ENGRADAMENTO PARA TELHA METÁLICA TERMOACÚSTICA</t>
  </si>
  <si>
    <t>1.12.2.</t>
  </si>
  <si>
    <t>94216</t>
  </si>
  <si>
    <t>TELHAMENTO COM TELHA METÁLICA TERMOACÚSTICA E = 30 MM, COM ATÉ 2 ÁGUAS, INCLUSO IÇAMENTO. AF_07/2019</t>
  </si>
  <si>
    <t>1.12.3.</t>
  </si>
  <si>
    <t>96116</t>
  </si>
  <si>
    <t>FORRO EM RÉGUAS DE PVC, FRISADO, PARA AMBIENTES COMERCIAIS, INCLUSIVE ESTRUTURA DE FIXAÇÃO. AF_05/2017_P</t>
  </si>
  <si>
    <t>1.12.4.</t>
  </si>
  <si>
    <t>1.12.5.</t>
  </si>
  <si>
    <t>1.12.6.</t>
  </si>
  <si>
    <t>89744</t>
  </si>
  <si>
    <t>JOELHO 90 GRAUS, PVC, SERIE NORMAL, ESGOTO PREDIAL, DN 100 MM, JUNTA ELÁSTICA, FORNECIDO E INSTALADO EM RAMAL DE DESCARGA OU RAMAL DE ESGOTO SANITÁRIO. AF_08/2022</t>
  </si>
  <si>
    <t>1.12.7.</t>
  </si>
  <si>
    <t>89778</t>
  </si>
  <si>
    <t>LUVA SIMPLES, PVC, SERIE NORMAL, ESGOTO PREDIAL, DN 100 MM, JUNTA ELÁSTICA, FORNECIDO E INSTALADO EM RAMAL DE DESCARGA OU RAMAL DE ESGOTO SANITÁRIO. AF_08/2022</t>
  </si>
  <si>
    <t>1.13.</t>
  </si>
  <si>
    <t>PREPARAÇÃO PISO</t>
  </si>
  <si>
    <t>1.13.1.</t>
  </si>
  <si>
    <t>87690</t>
  </si>
  <si>
    <t>CONTRAPISO EM ARGAMASSA TRAÇO 1:4 (CIMENTO E AREIA), PREPARO MECÂNICO COM BETONEIRA 400 L, APLICADO EM ÁREAS SECAS SOBRE LAJE, NÃO ADERIDO, ACABAMENTO NÃO REFORÇADO, ESPESSURA 5CM. AF_07/2021</t>
  </si>
  <si>
    <t>1.14.</t>
  </si>
  <si>
    <t>REVESTIMENTO PISO</t>
  </si>
  <si>
    <t>1.14.1.</t>
  </si>
  <si>
    <t>87251</t>
  </si>
  <si>
    <t>REVESTIMENTO CERÂMICO PARA PISO COM PLACAS TIPO ESMALTADA EXTRA DE DIMENSÕES 45X45 CM APLICADA EM AMBIENTES DE ÁREA MAIOR QUE 10 M2. AF_06/2014</t>
  </si>
  <si>
    <t>1.14.2.</t>
  </si>
  <si>
    <t>88649</t>
  </si>
  <si>
    <t>RODAPÉ CERÂMICO DE 7CM DE ALTURA COM PLACAS TIPO ESMALTADA EXTRA DE DIMENSÕES 45X45CM. AF_06/2014</t>
  </si>
  <si>
    <t>1.15.</t>
  </si>
  <si>
    <t>ESQUADRIAS</t>
  </si>
  <si>
    <t>1.15.1.</t>
  </si>
  <si>
    <t>94562</t>
  </si>
  <si>
    <t>JANELA DE AÇO DE CORRER COM 4 FOLHAS PARA VIDRO, COM BATENTE, FERRAGENS E PINTURA ANTICORROSIVA. EXCLUSIVE VIDROS, ALIZAR E CONTRAMARCO. FORNECIMENTO E INSTALAÇÃO. AF_12/2019</t>
  </si>
  <si>
    <t>1.15.2.</t>
  </si>
  <si>
    <t>94559</t>
  </si>
  <si>
    <t>JANELA DE AÇO TIPO BASCULANTE PARA VIDROS, COM BATENTE, FERRAGENS E PINTURA ANTICORROSIVA. EXCLUSIVE VIDROS, ACABAMENTO, ALIZAR E CONTRAMARCO. FORNECIMENTO E INSTALAÇÃO. AF_12/2019</t>
  </si>
  <si>
    <t>1.15.3.</t>
  </si>
  <si>
    <t>102230</t>
  </si>
  <si>
    <t>PINTURA TINTA DE ACABAMENTO (PIGMENTADA) ESMALTE SINTÉTICO BRILHANTE EM MADEIRA, 3 DEMÃOS. AF_01/2021</t>
  </si>
  <si>
    <t>1.15.4.</t>
  </si>
  <si>
    <t>90843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</si>
  <si>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</si>
  <si>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1.15.5.</t>
  </si>
  <si>
    <t>90844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</si>
  <si>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</si>
  <si>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1.15.6.</t>
  </si>
  <si>
    <t>102183</t>
  </si>
  <si>
    <t>PORTA PIVOTANTE DE VIDRO TEMPERADO, 2 FOLHAS DE 90X210 CM, ESPESSURA DE 10MM, INCLUSIVE ACESSÓRIOS. AF_01/2021</t>
  </si>
  <si>
    <t>1.15.7.</t>
  </si>
  <si>
    <t>SETOP-MG-ED-50982</t>
  </si>
  <si>
    <t>PORTÃO DE FERRO PADRÃO, EM CHAPA (TIPO LAMBRI), COLOCADO COM CADEADO</t>
  </si>
  <si>
    <t>1.15.8.</t>
  </si>
  <si>
    <t>102162</t>
  </si>
  <si>
    <t>INSTALAÇÃO DE VIDRO LISO INCOLOR, E = 4 MM, EM ESQUADRIA DE ALUMÍNIO OU PVC, FIXADO COM BAGUETE. AF_01/2021_P</t>
  </si>
  <si>
    <t>1.15.9.</t>
  </si>
  <si>
    <t>SETOP-MG-ED-50491</t>
  </si>
  <si>
    <t>PINTURA ESMALTE EM ESQUADRIAS DE FERRO, DUAS (2) DEMÃOS, INCLUSIVE UMA (1) DEMÃO DE FUNDO ANTICORROSIVO</t>
  </si>
  <si>
    <t>m2</t>
  </si>
  <si>
    <t>1.16.</t>
  </si>
  <si>
    <t>SERVIÇOS COMPLEMENTARES</t>
  </si>
  <si>
    <t>1.16.1.</t>
  </si>
  <si>
    <t>SETOP-MG-ED-50937</t>
  </si>
  <si>
    <t>CORRIMÃO DUPLO EM TUBO GALVANIZADO DIN 2440, D = 1 1/2" - FIXADO EM ALVENARIA</t>
  </si>
  <si>
    <t>1.16.2.</t>
  </si>
  <si>
    <t>SETOP-MG-ED-50266</t>
  </si>
  <si>
    <t>LIMPEZA FINAL PARA ENTREGA DA OBRA</t>
  </si>
  <si>
    <t>1.16.3.</t>
  </si>
  <si>
    <t>SETOP-MG-ED-51150</t>
  </si>
  <si>
    <t>ESPELHO (60X90CM) ESP.4MM INCLUSIVE FIXAÇÃO COM PARAFUSO FINESSON - FORNECIMENTO E INSTALAÇÃO</t>
  </si>
  <si>
    <t>MG20221575969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</si>
</sst>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164" formatCode="_-* #,##0.00_-;\-* #,##0.00_-;_-* \-??_-;_-@_-"/>
    <numFmt numFmtId="165" formatCode="General;General"/>
    <numFmt numFmtId="166" formatCode="mmm\-yy;@"/>
    <numFmt numFmtId="167" formatCode="_(* #,##0.00_);_(* \(#,##0.00\);_(* \-??_);_(@_)"/>
    <numFmt numFmtId="168" formatCode="[$-F800]dddd\,\ mmmm\ dd\,\ yyyy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9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8"/>
      <color indexed="54"/>
      <name val="Calibri Light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42"/>
      </patternFill>
    </fill>
    <fill>
      <patternFill patternType="solid">
        <fgColor indexed="4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4"/>
        <bgColor indexed="46"/>
      </patternFill>
    </fill>
    <fill>
      <patternFill patternType="solid">
        <fgColor indexed="22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9"/>
        <bgColor indexed="41"/>
      </patternFill>
    </fill>
    <fill>
      <patternFill patternType="solid">
        <fgColor indexed="55"/>
        <bgColor indexed="46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indexed="31"/>
        <bgColor indexed="42"/>
      </patternFill>
    </fill>
    <fill>
      <patternFill patternType="solid">
        <fgColor indexed="23"/>
        <bgColor indexed="55"/>
      </patternFill>
    </fill>
    <fill>
      <patternFill patternType="lightUp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2"/>
      </patternFill>
    </fill>
    <fill>
      <patternFill patternType="solid">
        <fgColor theme="0" tint="-0.249977111117893"/>
        <bgColor indexed="26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5" fillId="2" borderId="0" applyNumberFormat="0" applyBorder="0" applyAlignment="0" applyProtection="0"/>
    <xf numFmtId="0" fontId="6" fillId="11" borderId="1" applyNumberFormat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9" fillId="3" borderId="1" applyNumberFormat="0" applyAlignment="0" applyProtection="0"/>
    <xf numFmtId="0" fontId="10" fillId="16" borderId="0" applyNumberFormat="0" applyBorder="0" applyAlignment="0" applyProtection="0"/>
    <xf numFmtId="0" fontId="11" fillId="6" borderId="0" applyNumberFormat="0" applyBorder="0" applyAlignment="0" applyProtection="0"/>
    <xf numFmtId="0" fontId="2" fillId="0" borderId="0"/>
    <xf numFmtId="0" fontId="3" fillId="0" borderId="0"/>
    <xf numFmtId="0" fontId="12" fillId="0" borderId="0"/>
    <xf numFmtId="0" fontId="2" fillId="5" borderId="4" applyNumberFormat="0" applyAlignment="0" applyProtection="0"/>
    <xf numFmtId="9" fontId="2" fillId="0" borderId="0" applyFill="0" applyBorder="0" applyAlignment="0" applyProtection="0"/>
    <xf numFmtId="0" fontId="13" fillId="11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6" fillId="0" borderId="9" applyNumberFormat="0" applyFill="0" applyAlignment="0" applyProtection="0"/>
    <xf numFmtId="164" fontId="2" fillId="0" borderId="0" applyFill="0" applyBorder="0" applyAlignment="0" applyProtection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5" fillId="2" borderId="0" applyNumberFormat="0" applyBorder="0" applyAlignment="0" applyProtection="0"/>
    <xf numFmtId="0" fontId="6" fillId="11" borderId="1" applyNumberFormat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9" fillId="3" borderId="1" applyNumberFormat="0" applyAlignment="0" applyProtection="0"/>
    <xf numFmtId="0" fontId="3" fillId="4" borderId="0" applyNumberFormat="0" applyBorder="0" applyAlignment="0" applyProtection="0"/>
    <xf numFmtId="0" fontId="10" fillId="16" borderId="0" applyNumberFormat="0" applyBorder="0" applyAlignment="0" applyProtection="0"/>
    <xf numFmtId="0" fontId="3" fillId="3" borderId="0" applyNumberFormat="0" applyBorder="0" applyAlignment="0" applyProtection="0"/>
    <xf numFmtId="0" fontId="11" fillId="6" borderId="0" applyNumberFormat="0" applyBorder="0" applyAlignment="0" applyProtection="0"/>
    <xf numFmtId="0" fontId="2" fillId="0" borderId="0"/>
    <xf numFmtId="0" fontId="3" fillId="2" borderId="0" applyNumberFormat="0" applyBorder="0" applyAlignment="0" applyProtection="0"/>
    <xf numFmtId="0" fontId="2" fillId="5" borderId="4" applyNumberFormat="0" applyAlignment="0" applyProtection="0"/>
    <xf numFmtId="9" fontId="2" fillId="0" borderId="0" applyFill="0" applyBorder="0" applyAlignment="0" applyProtection="0"/>
    <xf numFmtId="0" fontId="13" fillId="11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5" fillId="2" borderId="0" applyNumberFormat="0" applyBorder="0" applyAlignment="0" applyProtection="0"/>
    <xf numFmtId="0" fontId="6" fillId="11" borderId="1" applyNumberFormat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9" fillId="3" borderId="1" applyNumberFormat="0" applyAlignment="0" applyProtection="0"/>
    <xf numFmtId="0" fontId="10" fillId="16" borderId="0" applyNumberFormat="0" applyBorder="0" applyAlignment="0" applyProtection="0"/>
    <xf numFmtId="0" fontId="11" fillId="6" borderId="0" applyNumberFormat="0" applyBorder="0" applyAlignment="0" applyProtection="0"/>
    <xf numFmtId="0" fontId="2" fillId="0" borderId="0"/>
    <xf numFmtId="0" fontId="2" fillId="5" borderId="4" applyNumberFormat="0" applyAlignment="0" applyProtection="0"/>
    <xf numFmtId="9" fontId="2" fillId="0" borderId="0" applyFill="0" applyBorder="0" applyAlignment="0" applyProtection="0"/>
    <xf numFmtId="0" fontId="13" fillId="11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5" fillId="2" borderId="0" applyNumberFormat="0" applyBorder="0" applyAlignment="0" applyProtection="0"/>
    <xf numFmtId="0" fontId="6" fillId="11" borderId="1" applyNumberFormat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9" fillId="3" borderId="1" applyNumberFormat="0" applyAlignment="0" applyProtection="0"/>
    <xf numFmtId="0" fontId="10" fillId="16" borderId="0" applyNumberFormat="0" applyBorder="0" applyAlignment="0" applyProtection="0"/>
    <xf numFmtId="0" fontId="11" fillId="6" borderId="0" applyNumberFormat="0" applyBorder="0" applyAlignment="0" applyProtection="0"/>
    <xf numFmtId="0" fontId="2" fillId="0" borderId="0"/>
    <xf numFmtId="0" fontId="2" fillId="5" borderId="4" applyNumberFormat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11" borderId="5" applyNumberFormat="0" applyAlignment="0" applyProtection="0"/>
    <xf numFmtId="167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5" fillId="2" borderId="0" applyNumberFormat="0" applyBorder="0" applyAlignment="0" applyProtection="0"/>
    <xf numFmtId="0" fontId="6" fillId="11" borderId="1" applyNumberFormat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9" fillId="3" borderId="1" applyNumberFormat="0" applyAlignment="0" applyProtection="0"/>
    <xf numFmtId="0" fontId="10" fillId="16" borderId="0" applyNumberFormat="0" applyBorder="0" applyAlignment="0" applyProtection="0"/>
    <xf numFmtId="0" fontId="11" fillId="6" borderId="0" applyNumberFormat="0" applyBorder="0" applyAlignment="0" applyProtection="0"/>
    <xf numFmtId="0" fontId="2" fillId="0" borderId="0"/>
    <xf numFmtId="0" fontId="2" fillId="5" borderId="4" applyNumberFormat="0" applyAlignment="0" applyProtection="0"/>
    <xf numFmtId="9" fontId="2" fillId="0" borderId="0" applyFill="0" applyBorder="0" applyAlignment="0" applyProtection="0"/>
    <xf numFmtId="0" fontId="13" fillId="11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6" fillId="0" borderId="9" applyNumberFormat="0" applyFill="0" applyAlignment="0" applyProtection="0"/>
  </cellStyleXfs>
  <cellXfs count="89">
    <xf numFmtId="0" fontId="0" fillId="0" borderId="0" xfId="0"/>
    <xf numFmtId="0" fontId="2" fillId="0" borderId="0" xfId="134"/>
    <xf numFmtId="0" fontId="23" fillId="0" borderId="0" xfId="134" applyFont="1"/>
    <xf numFmtId="0" fontId="23" fillId="0" borderId="0" xfId="36" applyFont="1" applyBorder="1" applyAlignment="1" applyProtection="1">
      <alignment horizontal="left" vertical="top"/>
    </xf>
    <xf numFmtId="0" fontId="2" fillId="0" borderId="0" xfId="166" applyNumberFormat="1" applyFont="1" applyFill="1" applyBorder="1" applyAlignment="1" applyProtection="1">
      <alignment vertical="top"/>
    </xf>
    <xf numFmtId="165" fontId="2" fillId="0" borderId="0" xfId="166" applyNumberFormat="1" applyFont="1" applyFill="1" applyBorder="1" applyAlignment="1" applyProtection="1"/>
    <xf numFmtId="0" fontId="2" fillId="0" borderId="0" xfId="134" applyFont="1"/>
    <xf numFmtId="0" fontId="2" fillId="0" borderId="0" xfId="134" applyFont="1" applyBorder="1"/>
    <xf numFmtId="0" fontId="23" fillId="0" borderId="17" xfId="134" applyFont="1" applyBorder="1" applyAlignment="1" applyProtection="1">
      <alignment horizontal="center" vertical="center" wrapText="1"/>
    </xf>
    <xf numFmtId="0" fontId="23" fillId="0" borderId="17" xfId="134" applyFont="1" applyBorder="1" applyAlignment="1" applyProtection="1">
      <alignment horizontal="center" vertical="center"/>
    </xf>
    <xf numFmtId="0" fontId="2" fillId="0" borderId="19" xfId="134" applyNumberFormat="1" applyFont="1" applyFill="1" applyBorder="1" applyAlignment="1">
      <alignment vertical="center" wrapText="1" shrinkToFit="1"/>
    </xf>
    <xf numFmtId="49" fontId="2" fillId="17" borderId="20" xfId="134" applyNumberFormat="1" applyFont="1" applyFill="1" applyBorder="1" applyAlignment="1" applyProtection="1">
      <alignment horizontal="center" vertical="center" wrapText="1"/>
      <protection locked="0"/>
    </xf>
    <xf numFmtId="49" fontId="2" fillId="6" borderId="20" xfId="134" applyNumberFormat="1" applyFont="1" applyFill="1" applyBorder="1" applyAlignment="1" applyProtection="1">
      <alignment horizontal="center" vertical="center" wrapText="1"/>
      <protection locked="0"/>
    </xf>
    <xf numFmtId="0" fontId="2" fillId="6" borderId="20" xfId="134" applyNumberFormat="1" applyFont="1" applyFill="1" applyBorder="1" applyAlignment="1" applyProtection="1">
      <alignment horizontal="left" vertical="center" wrapText="1"/>
      <protection locked="0"/>
    </xf>
    <xf numFmtId="0" fontId="2" fillId="6" borderId="20" xfId="134" applyNumberFormat="1" applyFont="1" applyFill="1" applyBorder="1" applyAlignment="1" applyProtection="1">
      <alignment horizontal="center" vertical="center" wrapText="1"/>
      <protection locked="0"/>
    </xf>
    <xf numFmtId="167" fontId="2" fillId="0" borderId="20" xfId="171" applyNumberFormat="1" applyFont="1" applyFill="1" applyBorder="1" applyAlignment="1" applyProtection="1">
      <alignment vertical="center" shrinkToFit="1"/>
    </xf>
    <xf numFmtId="167" fontId="2" fillId="6" borderId="20" xfId="171" applyFont="1" applyFill="1" applyBorder="1" applyAlignment="1" applyProtection="1">
      <alignment vertical="center" wrapText="1"/>
      <protection locked="0"/>
    </xf>
    <xf numFmtId="10" fontId="2" fillId="17" borderId="20" xfId="168" applyNumberFormat="1" applyFont="1" applyFill="1" applyBorder="1" applyAlignment="1" applyProtection="1">
      <alignment horizontal="center" vertical="center" wrapText="1"/>
      <protection locked="0"/>
    </xf>
    <xf numFmtId="167" fontId="23" fillId="18" borderId="22" xfId="171" applyNumberFormat="1" applyFont="1" applyFill="1" applyBorder="1" applyAlignment="1" applyProtection="1">
      <alignment horizontal="center" vertical="center"/>
    </xf>
    <xf numFmtId="10" fontId="23" fillId="18" borderId="22" xfId="168" applyNumberFormat="1" applyFont="1" applyFill="1" applyBorder="1" applyAlignment="1" applyProtection="1">
      <alignment horizontal="center" vertical="center"/>
    </xf>
    <xf numFmtId="0" fontId="24" fillId="0" borderId="0" xfId="134" applyFont="1"/>
    <xf numFmtId="0" fontId="24" fillId="0" borderId="18" xfId="134" applyFont="1" applyBorder="1" applyAlignment="1" applyProtection="1">
      <alignment horizontal="left" vertical="center"/>
    </xf>
    <xf numFmtId="0" fontId="2" fillId="0" borderId="11" xfId="134" applyFont="1" applyBorder="1"/>
    <xf numFmtId="0" fontId="2" fillId="0" borderId="0" xfId="134" applyFill="1"/>
    <xf numFmtId="0" fontId="23" fillId="0" borderId="10" xfId="134" applyFont="1" applyBorder="1"/>
    <xf numFmtId="0" fontId="2" fillId="0" borderId="10" xfId="134" applyFont="1" applyBorder="1"/>
    <xf numFmtId="0" fontId="2" fillId="0" borderId="0" xfId="166" applyFont="1" applyBorder="1" applyAlignment="1" applyProtection="1">
      <alignment vertical="center"/>
    </xf>
    <xf numFmtId="0" fontId="2" fillId="0" borderId="31" xfId="134" applyBorder="1"/>
    <xf numFmtId="0" fontId="2" fillId="19" borderId="12" xfId="134" applyFont="1" applyFill="1" applyBorder="1"/>
    <xf numFmtId="0" fontId="2" fillId="19" borderId="22" xfId="134" applyFont="1" applyFill="1" applyBorder="1"/>
    <xf numFmtId="0" fontId="2" fillId="19" borderId="23" xfId="134" applyFont="1" applyFill="1" applyBorder="1"/>
    <xf numFmtId="0" fontId="24" fillId="0" borderId="0" xfId="134" applyFont="1" applyFill="1" applyBorder="1" applyAlignment="1" applyProtection="1">
      <alignment horizontal="left" wrapText="1"/>
    </xf>
    <xf numFmtId="0" fontId="21" fillId="0" borderId="31" xfId="166" applyFont="1" applyBorder="1" applyAlignment="1" applyProtection="1">
      <alignment vertical="center"/>
    </xf>
    <xf numFmtId="49" fontId="2" fillId="6" borderId="20" xfId="134" applyNumberFormat="1" applyFill="1" applyBorder="1" applyAlignment="1" applyProtection="1">
      <alignment horizontal="center" vertical="center" wrapText="1"/>
      <protection locked="0"/>
    </xf>
    <xf numFmtId="0" fontId="24" fillId="0" borderId="17" xfId="134" applyFont="1" applyBorder="1" applyAlignment="1" applyProtection="1">
      <alignment horizontal="left" vertical="center"/>
      <protection locked="0"/>
    </xf>
    <xf numFmtId="0" fontId="24" fillId="6" borderId="0" xfId="134" applyFont="1" applyFill="1" applyBorder="1" applyAlignment="1" applyProtection="1">
      <alignment horizontal="left" vertical="top" wrapText="1"/>
      <protection locked="0"/>
    </xf>
    <xf numFmtId="0" fontId="23" fillId="18" borderId="12" xfId="134" applyNumberFormat="1" applyFont="1" applyFill="1" applyBorder="1" applyAlignment="1" applyProtection="1">
      <alignment vertical="center" wrapText="1"/>
    </xf>
    <xf numFmtId="44" fontId="23" fillId="18" borderId="12" xfId="1" applyFont="1" applyFill="1" applyBorder="1" applyAlignment="1" applyProtection="1">
      <alignment vertical="center" wrapText="1"/>
    </xf>
    <xf numFmtId="0" fontId="23" fillId="0" borderId="13" xfId="179" applyFont="1" applyBorder="1" applyAlignment="1" applyProtection="1">
      <alignment horizontal="center"/>
    </xf>
    <xf numFmtId="0" fontId="2" fillId="0" borderId="16" xfId="179" applyFont="1" applyBorder="1" applyAlignment="1" applyProtection="1">
      <alignment horizontal="center"/>
    </xf>
    <xf numFmtId="0" fontId="2" fillId="0" borderId="0" xfId="179" applyFont="1" applyFill="1"/>
    <xf numFmtId="0" fontId="22" fillId="0" borderId="0" xfId="179" applyFont="1" applyAlignment="1">
      <alignment horizontal="left" vertical="center"/>
    </xf>
    <xf numFmtId="0" fontId="2" fillId="0" borderId="0" xfId="179" applyFont="1"/>
    <xf numFmtId="0" fontId="25" fillId="0" borderId="0" xfId="179" applyFont="1" applyAlignment="1">
      <alignment horizontal="left" vertical="center"/>
    </xf>
    <xf numFmtId="0" fontId="2" fillId="0" borderId="0" xfId="179" applyFont="1" applyAlignment="1">
      <alignment wrapText="1"/>
    </xf>
    <xf numFmtId="0" fontId="23" fillId="0" borderId="16" xfId="36" applyFont="1" applyBorder="1" applyAlignment="1" applyProtection="1">
      <alignment vertical="top"/>
    </xf>
    <xf numFmtId="0" fontId="2" fillId="0" borderId="13" xfId="211" applyFont="1" applyFill="1" applyBorder="1" applyAlignment="1" applyProtection="1">
      <alignment vertical="top" wrapText="1"/>
    </xf>
    <xf numFmtId="0" fontId="2" fillId="0" borderId="14" xfId="211" applyFont="1" applyFill="1" applyBorder="1" applyAlignment="1" applyProtection="1">
      <alignment vertical="top" wrapText="1"/>
    </xf>
    <xf numFmtId="0" fontId="23" fillId="0" borderId="0" xfId="36" applyFont="1" applyBorder="1" applyAlignment="1" applyProtection="1">
      <alignment horizontal="center" vertical="top"/>
    </xf>
    <xf numFmtId="0" fontId="23" fillId="0" borderId="16" xfId="36" applyFont="1" applyBorder="1" applyAlignment="1" applyProtection="1">
      <alignment horizontal="center" vertical="top"/>
    </xf>
    <xf numFmtId="166" fontId="2" fillId="0" borderId="13" xfId="211" applyNumberFormat="1" applyFont="1" applyFill="1" applyBorder="1" applyAlignment="1" applyProtection="1">
      <alignment vertical="top" shrinkToFit="1"/>
    </xf>
    <xf numFmtId="0" fontId="2" fillId="0" borderId="15" xfId="211" applyFont="1" applyFill="1" applyBorder="1" applyAlignment="1" applyProtection="1">
      <alignment horizontal="center" vertical="top" wrapText="1"/>
    </xf>
    <xf numFmtId="0" fontId="2" fillId="0" borderId="13" xfId="211" applyFont="1" applyFill="1" applyBorder="1" applyAlignment="1" applyProtection="1">
      <alignment horizontal="center" vertical="top" wrapText="1"/>
    </xf>
    <xf numFmtId="0" fontId="23" fillId="20" borderId="19" xfId="134" applyNumberFormat="1" applyFont="1" applyFill="1" applyBorder="1" applyAlignment="1">
      <alignment vertical="center" wrapText="1" shrinkToFit="1"/>
    </xf>
    <xf numFmtId="49" fontId="23" fillId="21" borderId="20" xfId="134" applyNumberFormat="1" applyFont="1" applyFill="1" applyBorder="1" applyAlignment="1" applyProtection="1">
      <alignment horizontal="center" vertical="center" wrapText="1"/>
      <protection locked="0"/>
    </xf>
    <xf numFmtId="49" fontId="23" fillId="22" borderId="20" xfId="134" applyNumberFormat="1" applyFont="1" applyFill="1" applyBorder="1" applyAlignment="1" applyProtection="1">
      <alignment horizontal="center" vertical="center" wrapText="1"/>
      <protection locked="0"/>
    </xf>
    <xf numFmtId="0" fontId="23" fillId="22" borderId="20" xfId="134" applyNumberFormat="1" applyFont="1" applyFill="1" applyBorder="1" applyAlignment="1" applyProtection="1">
      <alignment horizontal="left" vertical="center" wrapText="1"/>
      <protection locked="0"/>
    </xf>
    <xf numFmtId="0" fontId="23" fillId="22" borderId="20" xfId="134" applyNumberFormat="1" applyFont="1" applyFill="1" applyBorder="1" applyAlignment="1" applyProtection="1">
      <alignment horizontal="center" vertical="center" wrapText="1"/>
      <protection locked="0"/>
    </xf>
    <xf numFmtId="167" fontId="23" fillId="20" borderId="20" xfId="171" applyNumberFormat="1" applyFont="1" applyFill="1" applyBorder="1" applyAlignment="1" applyProtection="1">
      <alignment vertical="center" shrinkToFit="1"/>
    </xf>
    <xf numFmtId="167" fontId="23" fillId="22" borderId="20" xfId="171" applyFont="1" applyFill="1" applyBorder="1" applyAlignment="1" applyProtection="1">
      <alignment vertical="center" wrapText="1"/>
      <protection locked="0"/>
    </xf>
    <xf numFmtId="10" fontId="23" fillId="21" borderId="20" xfId="168" applyNumberFormat="1" applyFont="1" applyFill="1" applyBorder="1" applyAlignment="1" applyProtection="1">
      <alignment horizontal="center" vertical="center" wrapText="1"/>
      <protection locked="0"/>
    </xf>
    <xf numFmtId="0" fontId="24" fillId="6" borderId="25" xfId="134" applyFont="1" applyFill="1" applyBorder="1" applyAlignment="1" applyProtection="1">
      <alignment horizontal="left" vertical="top" wrapText="1"/>
      <protection locked="0"/>
    </xf>
    <xf numFmtId="0" fontId="24" fillId="6" borderId="26" xfId="134" applyFont="1" applyFill="1" applyBorder="1" applyAlignment="1" applyProtection="1">
      <alignment horizontal="left" vertical="top" wrapText="1"/>
      <protection locked="0"/>
    </xf>
    <xf numFmtId="0" fontId="24" fillId="6" borderId="27" xfId="134" applyFont="1" applyFill="1" applyBorder="1" applyAlignment="1" applyProtection="1">
      <alignment horizontal="left" vertical="top" wrapText="1"/>
      <protection locked="0"/>
    </xf>
    <xf numFmtId="0" fontId="24" fillId="6" borderId="28" xfId="134" applyFont="1" applyFill="1" applyBorder="1" applyAlignment="1" applyProtection="1">
      <alignment horizontal="left" vertical="top" wrapText="1"/>
      <protection locked="0"/>
    </xf>
    <xf numFmtId="0" fontId="24" fillId="6" borderId="29" xfId="134" applyFont="1" applyFill="1" applyBorder="1" applyAlignment="1" applyProtection="1">
      <alignment horizontal="left" vertical="top" wrapText="1"/>
      <protection locked="0"/>
    </xf>
    <xf numFmtId="0" fontId="24" fillId="6" borderId="30" xfId="134" applyFont="1" applyFill="1" applyBorder="1" applyAlignment="1" applyProtection="1">
      <alignment horizontal="left" vertical="top" wrapText="1"/>
      <protection locked="0"/>
    </xf>
    <xf numFmtId="0" fontId="24" fillId="6" borderId="31" xfId="134" applyFont="1" applyFill="1" applyBorder="1" applyAlignment="1" applyProtection="1">
      <alignment horizontal="left" vertical="top" wrapText="1"/>
      <protection locked="0"/>
    </xf>
    <xf numFmtId="0" fontId="24" fillId="6" borderId="32" xfId="134" applyFont="1" applyFill="1" applyBorder="1" applyAlignment="1" applyProtection="1">
      <alignment horizontal="left" vertical="top" wrapText="1"/>
      <protection locked="0"/>
    </xf>
    <xf numFmtId="44" fontId="23" fillId="20" borderId="21" xfId="1" applyFont="1" applyFill="1" applyBorder="1" applyAlignment="1" applyProtection="1">
      <alignment horizontal="center" vertical="center" shrinkToFit="1"/>
    </xf>
    <xf numFmtId="44" fontId="2" fillId="0" borderId="21" xfId="1" applyFont="1" applyFill="1" applyBorder="1" applyAlignment="1" applyProtection="1">
      <alignment horizontal="center" vertical="center" shrinkToFit="1"/>
    </xf>
    <xf numFmtId="10" fontId="2" fillId="0" borderId="15" xfId="211" applyNumberFormat="1" applyFont="1" applyFill="1" applyBorder="1" applyAlignment="1" applyProtection="1">
      <alignment horizontal="center" vertical="top" wrapText="1"/>
    </xf>
    <xf numFmtId="0" fontId="2" fillId="0" borderId="31" xfId="166" applyNumberFormat="1" applyFont="1" applyFill="1" applyBorder="1" applyAlignment="1" applyProtection="1">
      <alignment vertical="top"/>
    </xf>
    <xf numFmtId="0" fontId="27" fillId="0" borderId="31" xfId="166" applyFont="1" applyBorder="1" applyAlignment="1" applyProtection="1">
      <alignment vertical="center"/>
    </xf>
    <xf numFmtId="0" fontId="26" fillId="0" borderId="0" xfId="166" applyFont="1" applyBorder="1" applyAlignment="1" applyProtection="1">
      <alignment vertical="center"/>
    </xf>
    <xf numFmtId="165" fontId="2" fillId="0" borderId="15" xfId="134" applyNumberFormat="1" applyFont="1" applyBorder="1" applyAlignment="1" applyProtection="1">
      <alignment horizontal="left"/>
    </xf>
    <xf numFmtId="0" fontId="23" fillId="0" borderId="16" xfId="36" applyFont="1" applyBorder="1" applyAlignment="1" applyProtection="1">
      <alignment horizontal="left" vertical="top"/>
    </xf>
    <xf numFmtId="0" fontId="2" fillId="0" borderId="13" xfId="211" applyFont="1" applyFill="1" applyBorder="1" applyAlignment="1" applyProtection="1">
      <alignment horizontal="left" vertical="top" wrapText="1"/>
    </xf>
    <xf numFmtId="0" fontId="23" fillId="0" borderId="18" xfId="36" applyFont="1" applyBorder="1" applyAlignment="1" applyProtection="1">
      <alignment horizontal="left" vertical="top"/>
    </xf>
    <xf numFmtId="168" fontId="2" fillId="0" borderId="15" xfId="134" applyNumberFormat="1" applyFont="1" applyBorder="1" applyAlignment="1" applyProtection="1">
      <alignment horizontal="left"/>
    </xf>
    <xf numFmtId="0" fontId="2" fillId="0" borderId="24" xfId="211" applyFont="1" applyFill="1" applyBorder="1" applyAlignment="1" applyProtection="1">
      <alignment horizontal="left" vertical="top" wrapText="1"/>
    </xf>
    <xf numFmtId="0" fontId="21" fillId="0" borderId="12" xfId="134" applyFont="1" applyFill="1" applyBorder="1" applyAlignment="1" applyProtection="1">
      <alignment horizontal="center" wrapText="1"/>
    </xf>
    <xf numFmtId="0" fontId="21" fillId="0" borderId="22" xfId="134" applyFont="1" applyFill="1" applyBorder="1" applyAlignment="1" applyProtection="1">
      <alignment horizontal="center" wrapText="1"/>
    </xf>
    <xf numFmtId="0" fontId="21" fillId="0" borderId="23" xfId="134" applyFont="1" applyFill="1" applyBorder="1" applyAlignment="1" applyProtection="1">
      <alignment horizontal="center" wrapText="1"/>
    </xf>
    <xf numFmtId="0" fontId="2" fillId="0" borderId="12" xfId="134" applyFont="1" applyFill="1" applyBorder="1" applyAlignment="1" applyProtection="1">
      <alignment horizontal="center" wrapText="1"/>
    </xf>
    <xf numFmtId="0" fontId="2" fillId="0" borderId="22" xfId="134" applyFont="1" applyFill="1" applyBorder="1" applyAlignment="1" applyProtection="1">
      <alignment horizontal="center" wrapText="1"/>
    </xf>
    <xf numFmtId="0" fontId="2" fillId="0" borderId="23" xfId="134" applyFont="1" applyFill="1" applyBorder="1" applyAlignment="1" applyProtection="1">
      <alignment horizontal="center" wrapText="1"/>
    </xf>
    <xf numFmtId="0" fontId="23" fillId="18" borderId="12" xfId="134" applyNumberFormat="1" applyFont="1" applyFill="1" applyBorder="1" applyAlignment="1" applyProtection="1">
      <alignment horizontal="center" vertical="center" wrapText="1"/>
    </xf>
    <xf numFmtId="0" fontId="23" fillId="18" borderId="22" xfId="134" applyNumberFormat="1" applyFont="1" applyFill="1" applyBorder="1" applyAlignment="1" applyProtection="1">
      <alignment horizontal="center" vertical="center" wrapText="1"/>
    </xf>
  </cellXfs>
  <cellStyles count="222">
    <cellStyle name="20% - Ênfase1 2" xfId="3"/>
    <cellStyle name="20% - Ênfase1 3" xfId="50"/>
    <cellStyle name="20% - Ênfase1 4" xfId="84"/>
    <cellStyle name="20% - Ênfase1 5" xfId="135"/>
    <cellStyle name="20% - Ênfase1 6" xfId="180"/>
    <cellStyle name="20% - Ênfase2 2" xfId="4"/>
    <cellStyle name="20% - Ênfase2 3" xfId="51"/>
    <cellStyle name="20% - Ênfase2 4" xfId="81"/>
    <cellStyle name="20% - Ênfase2 5" xfId="136"/>
    <cellStyle name="20% - Ênfase2 6" xfId="181"/>
    <cellStyle name="20% - Ênfase3 2" xfId="5"/>
    <cellStyle name="20% - Ênfase3 3" xfId="52"/>
    <cellStyle name="20% - Ênfase3 4" xfId="79"/>
    <cellStyle name="20% - Ênfase3 5" xfId="137"/>
    <cellStyle name="20% - Ênfase3 6" xfId="182"/>
    <cellStyle name="20% - Ênfase4 2" xfId="6"/>
    <cellStyle name="20% - Ênfase4 3" xfId="53"/>
    <cellStyle name="20% - Ênfase4 4" xfId="95"/>
    <cellStyle name="20% - Ênfase4 5" xfId="138"/>
    <cellStyle name="20% - Ênfase4 6" xfId="183"/>
    <cellStyle name="20% - Ênfase5 2" xfId="7"/>
    <cellStyle name="20% - Ênfase5 3" xfId="54"/>
    <cellStyle name="20% - Ênfase5 4" xfId="96"/>
    <cellStyle name="20% - Ênfase5 5" xfId="139"/>
    <cellStyle name="20% - Ênfase5 6" xfId="184"/>
    <cellStyle name="20% - Ênfase6 2" xfId="8"/>
    <cellStyle name="20% - Ênfase6 3" xfId="55"/>
    <cellStyle name="20% - Ênfase6 4" xfId="97"/>
    <cellStyle name="20% - Ênfase6 5" xfId="140"/>
    <cellStyle name="20% - Ênfase6 6" xfId="185"/>
    <cellStyle name="40% - Ênfase1 2" xfId="9"/>
    <cellStyle name="40% - Ênfase1 3" xfId="56"/>
    <cellStyle name="40% - Ênfase1 4" xfId="98"/>
    <cellStyle name="40% - Ênfase1 5" xfId="141"/>
    <cellStyle name="40% - Ênfase1 6" xfId="186"/>
    <cellStyle name="40% - Ênfase2 2" xfId="10"/>
    <cellStyle name="40% - Ênfase2 3" xfId="57"/>
    <cellStyle name="40% - Ênfase2 4" xfId="99"/>
    <cellStyle name="40% - Ênfase2 5" xfId="142"/>
    <cellStyle name="40% - Ênfase2 6" xfId="187"/>
    <cellStyle name="40% - Ênfase3 2" xfId="11"/>
    <cellStyle name="40% - Ênfase3 3" xfId="58"/>
    <cellStyle name="40% - Ênfase3 4" xfId="100"/>
    <cellStyle name="40% - Ênfase3 5" xfId="143"/>
    <cellStyle name="40% - Ênfase3 6" xfId="188"/>
    <cellStyle name="40% - Ênfase4 2" xfId="12"/>
    <cellStyle name="40% - Ênfase4 3" xfId="59"/>
    <cellStyle name="40% - Ênfase4 4" xfId="101"/>
    <cellStyle name="40% - Ênfase4 5" xfId="144"/>
    <cellStyle name="40% - Ênfase4 6" xfId="189"/>
    <cellStyle name="40% - Ênfase5 2" xfId="13"/>
    <cellStyle name="40% - Ênfase5 3" xfId="60"/>
    <cellStyle name="40% - Ênfase5 4" xfId="102"/>
    <cellStyle name="40% - Ênfase5 5" xfId="145"/>
    <cellStyle name="40% - Ênfase5 6" xfId="190"/>
    <cellStyle name="40% - Ênfase6 2" xfId="14"/>
    <cellStyle name="40% - Ênfase6 3" xfId="61"/>
    <cellStyle name="40% - Ênfase6 4" xfId="103"/>
    <cellStyle name="40% - Ênfase6 5" xfId="146"/>
    <cellStyle name="40% - Ênfase6 6" xfId="191"/>
    <cellStyle name="60% - Ênfase1 2" xfId="15"/>
    <cellStyle name="60% - Ênfase1 3" xfId="62"/>
    <cellStyle name="60% - Ênfase1 4" xfId="104"/>
    <cellStyle name="60% - Ênfase1 5" xfId="147"/>
    <cellStyle name="60% - Ênfase1 6" xfId="192"/>
    <cellStyle name="60% - Ênfase2 2" xfId="16"/>
    <cellStyle name="60% - Ênfase2 3" xfId="63"/>
    <cellStyle name="60% - Ênfase2 4" xfId="105"/>
    <cellStyle name="60% - Ênfase2 5" xfId="148"/>
    <cellStyle name="60% - Ênfase2 6" xfId="193"/>
    <cellStyle name="60% - Ênfase3 2" xfId="17"/>
    <cellStyle name="60% - Ênfase3 3" xfId="64"/>
    <cellStyle name="60% - Ênfase3 4" xfId="106"/>
    <cellStyle name="60% - Ênfase3 5" xfId="149"/>
    <cellStyle name="60% - Ênfase3 6" xfId="194"/>
    <cellStyle name="60% - Ênfase4 2" xfId="18"/>
    <cellStyle name="60% - Ênfase4 3" xfId="65"/>
    <cellStyle name="60% - Ênfase4 4" xfId="107"/>
    <cellStyle name="60% - Ênfase4 5" xfId="150"/>
    <cellStyle name="60% - Ênfase4 6" xfId="195"/>
    <cellStyle name="60% - Ênfase5 2" xfId="19"/>
    <cellStyle name="60% - Ênfase5 3" xfId="66"/>
    <cellStyle name="60% - Ênfase5 4" xfId="108"/>
    <cellStyle name="60% - Ênfase5 5" xfId="151"/>
    <cellStyle name="60% - Ênfase5 6" xfId="196"/>
    <cellStyle name="60% - Ênfase6 2" xfId="20"/>
    <cellStyle name="60% - Ênfase6 3" xfId="67"/>
    <cellStyle name="60% - Ênfase6 4" xfId="109"/>
    <cellStyle name="60% - Ênfase6 5" xfId="152"/>
    <cellStyle name="60% - Ênfase6 6" xfId="197"/>
    <cellStyle name="Bom 2" xfId="21"/>
    <cellStyle name="Bom 3" xfId="68"/>
    <cellStyle name="Bom 4" xfId="110"/>
    <cellStyle name="Bom 5" xfId="153"/>
    <cellStyle name="Bom 6" xfId="198"/>
    <cellStyle name="Cálculo 2" xfId="22"/>
    <cellStyle name="Cálculo 3" xfId="69"/>
    <cellStyle name="Cálculo 4" xfId="111"/>
    <cellStyle name="Cálculo 5" xfId="154"/>
    <cellStyle name="Cálculo 6" xfId="199"/>
    <cellStyle name="Célula de Verificação 2" xfId="23"/>
    <cellStyle name="Célula de Verificação 3" xfId="70"/>
    <cellStyle name="Célula de Verificação 4" xfId="112"/>
    <cellStyle name="Célula de Verificação 5" xfId="155"/>
    <cellStyle name="Célula de Verificação 6" xfId="200"/>
    <cellStyle name="Célula Vinculada 2" xfId="24"/>
    <cellStyle name="Célula Vinculada 3" xfId="71"/>
    <cellStyle name="Célula Vinculada 4" xfId="113"/>
    <cellStyle name="Célula Vinculada 5" xfId="156"/>
    <cellStyle name="Célula Vinculada 6" xfId="201"/>
    <cellStyle name="Ênfase1 2" xfId="25"/>
    <cellStyle name="Ênfase1 3" xfId="72"/>
    <cellStyle name="Ênfase1 4" xfId="114"/>
    <cellStyle name="Ênfase1 5" xfId="157"/>
    <cellStyle name="Ênfase1 6" xfId="202"/>
    <cellStyle name="Ênfase2 2" xfId="26"/>
    <cellStyle name="Ênfase2 3" xfId="73"/>
    <cellStyle name="Ênfase2 4" xfId="115"/>
    <cellStyle name="Ênfase2 5" xfId="158"/>
    <cellStyle name="Ênfase2 6" xfId="203"/>
    <cellStyle name="Ênfase3 2" xfId="27"/>
    <cellStyle name="Ênfase3 3" xfId="74"/>
    <cellStyle name="Ênfase3 4" xfId="116"/>
    <cellStyle name="Ênfase3 5" xfId="159"/>
    <cellStyle name="Ênfase3 6" xfId="204"/>
    <cellStyle name="Ênfase4 2" xfId="28"/>
    <cellStyle name="Ênfase4 3" xfId="75"/>
    <cellStyle name="Ênfase4 4" xfId="117"/>
    <cellStyle name="Ênfase4 5" xfId="160"/>
    <cellStyle name="Ênfase4 6" xfId="205"/>
    <cellStyle name="Ênfase5 2" xfId="29"/>
    <cellStyle name="Ênfase5 3" xfId="76"/>
    <cellStyle name="Ênfase5 4" xfId="118"/>
    <cellStyle name="Ênfase5 5" xfId="161"/>
    <cellStyle name="Ênfase5 6" xfId="206"/>
    <cellStyle name="Ênfase6 2" xfId="30"/>
    <cellStyle name="Ênfase6 3" xfId="77"/>
    <cellStyle name="Ênfase6 4" xfId="119"/>
    <cellStyle name="Ênfase6 5" xfId="162"/>
    <cellStyle name="Ênfase6 6" xfId="207"/>
    <cellStyle name="Entrada 2" xfId="31"/>
    <cellStyle name="Entrada 3" xfId="78"/>
    <cellStyle name="Entrada 4" xfId="120"/>
    <cellStyle name="Entrada 5" xfId="163"/>
    <cellStyle name="Entrada 6" xfId="208"/>
    <cellStyle name="Incorreto 2" xfId="32"/>
    <cellStyle name="Incorreto 3" xfId="80"/>
    <cellStyle name="Incorreto 4" xfId="121"/>
    <cellStyle name="Incorreto 5" xfId="164"/>
    <cellStyle name="Incorreto 6" xfId="209"/>
    <cellStyle name="Moeda" xfId="1" builtinId="4"/>
    <cellStyle name="Neutra 2" xfId="33"/>
    <cellStyle name="Neutra 3" xfId="82"/>
    <cellStyle name="Neutra 4" xfId="122"/>
    <cellStyle name="Neutra 5" xfId="165"/>
    <cellStyle name="Neutra 6" xfId="210"/>
    <cellStyle name="Normal" xfId="0" builtinId="0"/>
    <cellStyle name="Normal 2" xfId="2"/>
    <cellStyle name="Normal 2 2" xfId="34"/>
    <cellStyle name="Normal 2 3" xfId="83"/>
    <cellStyle name="Normal 2 4" xfId="123"/>
    <cellStyle name="Normal 2 5" xfId="166"/>
    <cellStyle name="Normal 2 6" xfId="211"/>
    <cellStyle name="Normal 3" xfId="35"/>
    <cellStyle name="Normal 4" xfId="49"/>
    <cellStyle name="Normal 6" xfId="134"/>
    <cellStyle name="Normal 7" xfId="179"/>
    <cellStyle name="Normal_FICHA DE VERIFICAÇÃO PRELIMINAR - Plano R" xfId="36"/>
    <cellStyle name="Nota 2" xfId="37"/>
    <cellStyle name="Nota 3" xfId="85"/>
    <cellStyle name="Nota 4" xfId="124"/>
    <cellStyle name="Nota 5" xfId="167"/>
    <cellStyle name="Nota 6" xfId="212"/>
    <cellStyle name="Porcentagem 2 2" xfId="38"/>
    <cellStyle name="Porcentagem 2 3" xfId="86"/>
    <cellStyle name="Porcentagem 2 4" xfId="125"/>
    <cellStyle name="Porcentagem 2 5" xfId="169"/>
    <cellStyle name="Porcentagem 2 6" xfId="213"/>
    <cellStyle name="Porcentagem 5" xfId="168"/>
    <cellStyle name="Saída 2" xfId="39"/>
    <cellStyle name="Saída 3" xfId="87"/>
    <cellStyle name="Saída 4" xfId="126"/>
    <cellStyle name="Saída 5" xfId="170"/>
    <cellStyle name="Saída 6" xfId="214"/>
    <cellStyle name="Separador de milhares 5" xfId="171"/>
    <cellStyle name="Texto de Aviso 2" xfId="40"/>
    <cellStyle name="Texto de Aviso 3" xfId="88"/>
    <cellStyle name="Texto de Aviso 4" xfId="127"/>
    <cellStyle name="Texto de Aviso 5" xfId="172"/>
    <cellStyle name="Texto de Aviso 6" xfId="215"/>
    <cellStyle name="Texto Explicativo 2" xfId="41"/>
    <cellStyle name="Texto Explicativo 3" xfId="89"/>
    <cellStyle name="Texto Explicativo 4" xfId="128"/>
    <cellStyle name="Texto Explicativo 5" xfId="173"/>
    <cellStyle name="Texto Explicativo 6" xfId="216"/>
    <cellStyle name="Título 1 2" xfId="42"/>
    <cellStyle name="Título 1 3" xfId="90"/>
    <cellStyle name="Título 1 4" xfId="129"/>
    <cellStyle name="Título 1 5" xfId="174"/>
    <cellStyle name="Título 1 6" xfId="217"/>
    <cellStyle name="Título 2 2" xfId="43"/>
    <cellStyle name="Título 2 3" xfId="91"/>
    <cellStyle name="Título 2 4" xfId="130"/>
    <cellStyle name="Título 2 5" xfId="175"/>
    <cellStyle name="Título 2 6" xfId="218"/>
    <cellStyle name="Título 3 2" xfId="44"/>
    <cellStyle name="Título 3 3" xfId="92"/>
    <cellStyle name="Título 3 4" xfId="131"/>
    <cellStyle name="Título 3 5" xfId="176"/>
    <cellStyle name="Título 3 6" xfId="219"/>
    <cellStyle name="Título 4 2" xfId="45"/>
    <cellStyle name="Título 4 3" xfId="93"/>
    <cellStyle name="Título 4 4" xfId="132"/>
    <cellStyle name="Título 4 5" xfId="177"/>
    <cellStyle name="Título 4 6" xfId="220"/>
    <cellStyle name="Título 5" xfId="46"/>
    <cellStyle name="Total 2" xfId="47"/>
    <cellStyle name="Total 3" xfId="94"/>
    <cellStyle name="Total 4" xfId="133"/>
    <cellStyle name="Total 5" xfId="178"/>
    <cellStyle name="Total 6" xfId="221"/>
    <cellStyle name="Vírgula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IS%20TI\Downloads\PLANILHA%20M&#218;LTIPLA%20-%20Amplia&#231;&#227;o%20policl&#237;nica%20-%2010-2022%20-%203a%20corre&#231;&#227;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IS%20TI\Downloads\Or&#231;amento%20-%20Pavimenta&#231;&#227;o%20ruas%20ocidente%20-%2009-2022%20-%20Sem%20Drenage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</sheetData>
      <sheetData sheetId="1">
        <row r="4">
          <cell r="F4" t="str">
            <v>OGU</v>
          </cell>
        </row>
        <row r="5">
          <cell r="F5" t="str">
            <v>MUNICÍPIO DE MUTUM - MG</v>
          </cell>
        </row>
        <row r="6">
          <cell r="F6" t="str">
            <v>MUTUM - MG</v>
          </cell>
        </row>
        <row r="7">
          <cell r="F7" t="str">
            <v>1082686-95</v>
          </cell>
        </row>
        <row r="8">
          <cell r="F8" t="str">
            <v>928720/2022</v>
          </cell>
        </row>
        <row r="16">
          <cell r="F16" t="str">
            <v>PAVIMENTAÇÃO EM VIAS PÚBLICAS DISTRITO DE OCIDENTE</v>
          </cell>
        </row>
        <row r="17">
          <cell r="F17" t="str">
            <v>PAVIMENTAÇÃO EM VIAS PÚBLICAS DISTRITO DE OCIDENTE</v>
          </cell>
        </row>
        <row r="18">
          <cell r="F18" t="str">
            <v>NÃO DESONERADO</v>
          </cell>
        </row>
        <row r="22">
          <cell r="F22" t="str">
            <v>VIVÊNCIO SATHLER NUNES PEREIRA</v>
          </cell>
        </row>
        <row r="23">
          <cell r="F23" t="str">
            <v>CREA-MG 176.231</v>
          </cell>
        </row>
        <row r="24">
          <cell r="F24" t="str">
            <v>MG20221153659</v>
          </cell>
        </row>
      </sheetData>
      <sheetData sheetId="2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3">
          <cell r="B13" t="str">
            <v>Busca</v>
          </cell>
        </row>
        <row r="14">
          <cell r="B14" t="str">
            <v>Automático</v>
          </cell>
        </row>
        <row r="15">
          <cell r="B15" t="str">
            <v>Branco</v>
          </cell>
        </row>
        <row r="16">
          <cell r="B16" t="str">
            <v>Branco</v>
          </cell>
        </row>
        <row r="17">
          <cell r="B17" t="str">
            <v>Branco</v>
          </cell>
        </row>
        <row r="18">
          <cell r="B18" t="str">
            <v>Branco</v>
          </cell>
        </row>
        <row r="19">
          <cell r="B19" t="str">
            <v>Branco</v>
          </cell>
        </row>
        <row r="20">
          <cell r="B20" t="str">
            <v>Branco</v>
          </cell>
        </row>
        <row r="21">
          <cell r="B21" t="str">
            <v>Branco</v>
          </cell>
        </row>
        <row r="22">
          <cell r="B22" t="str">
            <v>Branco</v>
          </cell>
        </row>
        <row r="23">
          <cell r="B23" t="str">
            <v>Branco</v>
          </cell>
        </row>
        <row r="24">
          <cell r="B24" t="str">
            <v>TR$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"/>
  <sheetViews>
    <sheetView tabSelected="1" view="pageBreakPreview" topLeftCell="A143" zoomScaleSheetLayoutView="100" workbookViewId="0">
      <selection activeCell="J37" sqref="J37"/>
    </sheetView>
  </sheetViews>
  <sheetFormatPr defaultRowHeight="15" x14ac:dyDescent="0.25"/>
  <cols>
    <col min="1" max="1" width="9.7109375" customWidth="1"/>
    <col min="2" max="2" width="14.42578125" customWidth="1"/>
    <col min="3" max="3" width="17.140625" customWidth="1"/>
    <col min="4" max="4" width="67.28515625" customWidth="1"/>
    <col min="5" max="5" width="11.28515625" customWidth="1"/>
    <col min="7" max="7" width="13" customWidth="1"/>
    <col min="9" max="9" width="14" customWidth="1"/>
    <col min="10" max="10" width="16" customWidth="1"/>
  </cols>
  <sheetData>
    <row r="1" spans="1:10" ht="15.75" x14ac:dyDescent="0.25">
      <c r="A1" s="40"/>
      <c r="B1" s="40"/>
      <c r="C1" s="40"/>
      <c r="D1" s="41" t="s">
        <v>42</v>
      </c>
      <c r="E1" s="40"/>
      <c r="F1" s="41"/>
      <c r="G1" s="40"/>
      <c r="H1" s="40"/>
      <c r="I1" s="40"/>
      <c r="J1" s="39" t="s">
        <v>43</v>
      </c>
    </row>
    <row r="2" spans="1:10" x14ac:dyDescent="0.25">
      <c r="A2" s="42"/>
      <c r="B2" s="42"/>
      <c r="C2" s="42"/>
      <c r="D2" s="43" t="s">
        <v>44</v>
      </c>
      <c r="E2" s="42"/>
      <c r="F2" s="42"/>
      <c r="G2" s="42"/>
      <c r="H2" s="42"/>
      <c r="I2" s="42"/>
      <c r="J2" s="38" t="s">
        <v>45</v>
      </c>
    </row>
    <row r="3" spans="1:10" x14ac:dyDescent="0.25">
      <c r="A3" s="42"/>
      <c r="B3" s="42"/>
      <c r="C3" s="42"/>
      <c r="D3" s="44"/>
      <c r="E3" s="42"/>
      <c r="F3" s="42"/>
      <c r="G3" s="42"/>
      <c r="H3" s="42"/>
      <c r="I3" s="42"/>
      <c r="J3" s="42"/>
    </row>
    <row r="4" spans="1:10" x14ac:dyDescent="0.25">
      <c r="A4" s="76" t="s">
        <v>46</v>
      </c>
      <c r="B4" s="76"/>
      <c r="C4" s="45" t="s">
        <v>47</v>
      </c>
      <c r="D4" s="45" t="s">
        <v>48</v>
      </c>
      <c r="E4" s="76" t="s">
        <v>49</v>
      </c>
      <c r="F4" s="76"/>
      <c r="G4" s="76"/>
      <c r="H4" s="76"/>
      <c r="I4" s="76"/>
      <c r="J4" s="76"/>
    </row>
    <row r="5" spans="1:10" ht="51" customHeight="1" x14ac:dyDescent="0.25">
      <c r="A5" s="77" t="s">
        <v>71</v>
      </c>
      <c r="B5" s="77"/>
      <c r="C5" s="46" t="s">
        <v>72</v>
      </c>
      <c r="D5" s="47" t="s">
        <v>50</v>
      </c>
      <c r="E5" s="77" t="s">
        <v>73</v>
      </c>
      <c r="F5" s="77"/>
      <c r="G5" s="77"/>
      <c r="H5" s="77"/>
      <c r="I5" s="77"/>
      <c r="J5" s="77"/>
    </row>
    <row r="6" spans="1:10" x14ac:dyDescent="0.25">
      <c r="A6" s="76" t="s">
        <v>51</v>
      </c>
      <c r="B6" s="76"/>
      <c r="C6" s="45" t="s">
        <v>52</v>
      </c>
      <c r="D6" s="45" t="s">
        <v>53</v>
      </c>
      <c r="E6" s="78" t="s">
        <v>54</v>
      </c>
      <c r="F6" s="78"/>
      <c r="G6" s="78"/>
      <c r="H6" s="48" t="s">
        <v>19</v>
      </c>
      <c r="I6" s="48" t="s">
        <v>55</v>
      </c>
      <c r="J6" s="49" t="s">
        <v>56</v>
      </c>
    </row>
    <row r="7" spans="1:10" x14ac:dyDescent="0.25">
      <c r="A7" s="77" t="s">
        <v>57</v>
      </c>
      <c r="B7" s="77"/>
      <c r="C7" s="50" t="s">
        <v>74</v>
      </c>
      <c r="D7" s="47" t="s">
        <v>73</v>
      </c>
      <c r="E7" s="80" t="s">
        <v>1</v>
      </c>
      <c r="F7" s="80"/>
      <c r="G7" s="80"/>
      <c r="H7" s="71" t="s">
        <v>75</v>
      </c>
      <c r="I7" s="51" t="s">
        <v>58</v>
      </c>
      <c r="J7" s="52" t="s">
        <v>58</v>
      </c>
    </row>
    <row r="8" spans="1:10" ht="38.25" x14ac:dyDescent="0.25">
      <c r="A8" s="8" t="s">
        <v>6</v>
      </c>
      <c r="B8" s="8" t="s">
        <v>7</v>
      </c>
      <c r="C8" s="8" t="s">
        <v>8</v>
      </c>
      <c r="D8" s="8" t="s">
        <v>9</v>
      </c>
      <c r="E8" s="9" t="s">
        <v>10</v>
      </c>
      <c r="F8" s="8" t="s">
        <v>11</v>
      </c>
      <c r="G8" s="8" t="s">
        <v>12</v>
      </c>
      <c r="H8" s="8" t="s">
        <v>13</v>
      </c>
      <c r="I8" s="8" t="s">
        <v>14</v>
      </c>
      <c r="J8" s="8" t="s">
        <v>15</v>
      </c>
    </row>
    <row r="9" spans="1:10" ht="15" customHeight="1" x14ac:dyDescent="0.25">
      <c r="A9" s="36" t="s">
        <v>16</v>
      </c>
      <c r="B9" s="87" t="s">
        <v>73</v>
      </c>
      <c r="C9" s="88"/>
      <c r="D9" s="88"/>
      <c r="E9" s="88"/>
      <c r="F9" s="88"/>
      <c r="G9" s="88"/>
      <c r="H9" s="19"/>
      <c r="I9" s="18"/>
      <c r="J9" s="37">
        <f>J10+J12+J14+J18+J26+J33+J40+J84+J94+J128+J132+J137+J145+J147+J150+J160</f>
        <v>0</v>
      </c>
    </row>
    <row r="10" spans="1:10" x14ac:dyDescent="0.25">
      <c r="A10" s="53" t="s">
        <v>20</v>
      </c>
      <c r="B10" s="54"/>
      <c r="C10" s="55"/>
      <c r="D10" s="56" t="s">
        <v>21</v>
      </c>
      <c r="E10" s="57" t="s">
        <v>18</v>
      </c>
      <c r="F10" s="58">
        <v>0</v>
      </c>
      <c r="G10" s="59"/>
      <c r="H10" s="60"/>
      <c r="I10" s="58">
        <v>0</v>
      </c>
      <c r="J10" s="69">
        <f>SUM(J11)</f>
        <v>0</v>
      </c>
    </row>
    <row r="11" spans="1:10" x14ac:dyDescent="0.25">
      <c r="A11" s="10" t="s">
        <v>22</v>
      </c>
      <c r="B11" s="11" t="s">
        <v>23</v>
      </c>
      <c r="C11" s="33" t="s">
        <v>76</v>
      </c>
      <c r="D11" s="13" t="s">
        <v>21</v>
      </c>
      <c r="E11" s="14" t="s">
        <v>62</v>
      </c>
      <c r="F11" s="15">
        <v>1</v>
      </c>
      <c r="G11" s="16"/>
      <c r="H11" s="17" t="s">
        <v>19</v>
      </c>
      <c r="I11" s="15">
        <f>ROUND(G11+G11*$H$7,2)</f>
        <v>0</v>
      </c>
      <c r="J11" s="70">
        <f>ROUND(F11*I11,2)</f>
        <v>0</v>
      </c>
    </row>
    <row r="12" spans="1:10" x14ac:dyDescent="0.25">
      <c r="A12" s="53" t="s">
        <v>25</v>
      </c>
      <c r="B12" s="54"/>
      <c r="C12" s="55"/>
      <c r="D12" s="56" t="s">
        <v>0</v>
      </c>
      <c r="E12" s="57" t="s">
        <v>18</v>
      </c>
      <c r="F12" s="58">
        <v>0</v>
      </c>
      <c r="G12" s="59"/>
      <c r="H12" s="60"/>
      <c r="I12" s="58">
        <v>0</v>
      </c>
      <c r="J12" s="69">
        <f>SUM(J13)</f>
        <v>0</v>
      </c>
    </row>
    <row r="13" spans="1:10" ht="63.75" x14ac:dyDescent="0.25">
      <c r="A13" s="10" t="s">
        <v>26</v>
      </c>
      <c r="B13" s="11" t="s">
        <v>23</v>
      </c>
      <c r="C13" s="33" t="s">
        <v>77</v>
      </c>
      <c r="D13" s="13" t="s">
        <v>78</v>
      </c>
      <c r="E13" s="14" t="s">
        <v>24</v>
      </c>
      <c r="F13" s="15">
        <v>1</v>
      </c>
      <c r="G13" s="16"/>
      <c r="H13" s="17" t="s">
        <v>19</v>
      </c>
      <c r="I13" s="15">
        <f>ROUND(G13+G13*$H$7,2)</f>
        <v>0</v>
      </c>
      <c r="J13" s="70">
        <f>ROUND(F13*I13,2)</f>
        <v>0</v>
      </c>
    </row>
    <row r="14" spans="1:10" x14ac:dyDescent="0.25">
      <c r="A14" s="53" t="s">
        <v>27</v>
      </c>
      <c r="B14" s="54"/>
      <c r="C14" s="55"/>
      <c r="D14" s="56" t="s">
        <v>79</v>
      </c>
      <c r="E14" s="57" t="s">
        <v>18</v>
      </c>
      <c r="F14" s="58">
        <v>0</v>
      </c>
      <c r="G14" s="59"/>
      <c r="H14" s="60"/>
      <c r="I14" s="58">
        <v>0</v>
      </c>
      <c r="J14" s="69">
        <f>SUM(J15:J17)</f>
        <v>0</v>
      </c>
    </row>
    <row r="15" spans="1:10" ht="25.5" x14ac:dyDescent="0.25">
      <c r="A15" s="10" t="s">
        <v>28</v>
      </c>
      <c r="B15" s="11" t="s">
        <v>17</v>
      </c>
      <c r="C15" s="33" t="s">
        <v>80</v>
      </c>
      <c r="D15" s="13" t="s">
        <v>81</v>
      </c>
      <c r="E15" s="14" t="s">
        <v>29</v>
      </c>
      <c r="F15" s="15">
        <v>345.92</v>
      </c>
      <c r="G15" s="16"/>
      <c r="H15" s="17" t="s">
        <v>19</v>
      </c>
      <c r="I15" s="15">
        <f>ROUND(G15+G15*$H$7,2)</f>
        <v>0</v>
      </c>
      <c r="J15" s="70">
        <f>ROUND(F15*I15,2)</f>
        <v>0</v>
      </c>
    </row>
    <row r="16" spans="1:10" ht="25.5" x14ac:dyDescent="0.25">
      <c r="A16" s="10" t="s">
        <v>30</v>
      </c>
      <c r="B16" s="11" t="s">
        <v>17</v>
      </c>
      <c r="C16" s="33" t="s">
        <v>82</v>
      </c>
      <c r="D16" s="13" t="s">
        <v>83</v>
      </c>
      <c r="E16" s="14" t="s">
        <v>29</v>
      </c>
      <c r="F16" s="15">
        <v>345.92</v>
      </c>
      <c r="G16" s="16"/>
      <c r="H16" s="17" t="s">
        <v>19</v>
      </c>
      <c r="I16" s="15">
        <f t="shared" ref="I16:I17" si="0">ROUND(G16+G16*$H$7,2)</f>
        <v>0</v>
      </c>
      <c r="J16" s="70">
        <f t="shared" ref="J16:J17" si="1">ROUND(F16*I16,2)</f>
        <v>0</v>
      </c>
    </row>
    <row r="17" spans="1:10" ht="25.5" x14ac:dyDescent="0.25">
      <c r="A17" s="10" t="s">
        <v>32</v>
      </c>
      <c r="B17" s="11" t="s">
        <v>23</v>
      </c>
      <c r="C17" s="33" t="s">
        <v>84</v>
      </c>
      <c r="D17" s="13" t="s">
        <v>85</v>
      </c>
      <c r="E17" s="14" t="s">
        <v>29</v>
      </c>
      <c r="F17" s="15">
        <v>32.58</v>
      </c>
      <c r="G17" s="16"/>
      <c r="H17" s="17" t="s">
        <v>19</v>
      </c>
      <c r="I17" s="15">
        <f t="shared" si="0"/>
        <v>0</v>
      </c>
      <c r="J17" s="70">
        <f t="shared" si="1"/>
        <v>0</v>
      </c>
    </row>
    <row r="18" spans="1:10" x14ac:dyDescent="0.25">
      <c r="A18" s="53" t="s">
        <v>33</v>
      </c>
      <c r="B18" s="54"/>
      <c r="C18" s="55"/>
      <c r="D18" s="56" t="s">
        <v>86</v>
      </c>
      <c r="E18" s="57" t="s">
        <v>18</v>
      </c>
      <c r="F18" s="58">
        <v>0</v>
      </c>
      <c r="G18" s="59"/>
      <c r="H18" s="60"/>
      <c r="I18" s="58">
        <v>0</v>
      </c>
      <c r="J18" s="69">
        <f>SUM(J19:J25)</f>
        <v>0</v>
      </c>
    </row>
    <row r="19" spans="1:10" ht="25.5" x14ac:dyDescent="0.25">
      <c r="A19" s="10" t="s">
        <v>34</v>
      </c>
      <c r="B19" s="11" t="s">
        <v>17</v>
      </c>
      <c r="C19" s="33" t="s">
        <v>87</v>
      </c>
      <c r="D19" s="13" t="s">
        <v>88</v>
      </c>
      <c r="E19" s="14" t="s">
        <v>35</v>
      </c>
      <c r="F19" s="15">
        <v>13.45</v>
      </c>
      <c r="G19" s="16"/>
      <c r="H19" s="17" t="s">
        <v>19</v>
      </c>
      <c r="I19" s="15">
        <f t="shared" ref="I19:I25" si="2">ROUND(G19+G19*$H$7,2)</f>
        <v>0</v>
      </c>
      <c r="J19" s="70">
        <f t="shared" ref="J19:J25" si="3">ROUND(F19*I19,2)</f>
        <v>0</v>
      </c>
    </row>
    <row r="20" spans="1:10" ht="38.25" x14ac:dyDescent="0.25">
      <c r="A20" s="10" t="s">
        <v>89</v>
      </c>
      <c r="B20" s="11" t="s">
        <v>17</v>
      </c>
      <c r="C20" s="33" t="s">
        <v>90</v>
      </c>
      <c r="D20" s="13" t="s">
        <v>91</v>
      </c>
      <c r="E20" s="14" t="s">
        <v>29</v>
      </c>
      <c r="F20" s="15">
        <v>32.58</v>
      </c>
      <c r="G20" s="16"/>
      <c r="H20" s="17" t="s">
        <v>19</v>
      </c>
      <c r="I20" s="15">
        <f t="shared" si="2"/>
        <v>0</v>
      </c>
      <c r="J20" s="70">
        <f t="shared" si="3"/>
        <v>0</v>
      </c>
    </row>
    <row r="21" spans="1:10" ht="38.25" x14ac:dyDescent="0.25">
      <c r="A21" s="10" t="s">
        <v>92</v>
      </c>
      <c r="B21" s="11" t="s">
        <v>17</v>
      </c>
      <c r="C21" s="33" t="s">
        <v>93</v>
      </c>
      <c r="D21" s="13" t="s">
        <v>94</v>
      </c>
      <c r="E21" s="14" t="s">
        <v>29</v>
      </c>
      <c r="F21" s="15">
        <v>47.83</v>
      </c>
      <c r="G21" s="16"/>
      <c r="H21" s="17" t="s">
        <v>19</v>
      </c>
      <c r="I21" s="15">
        <f t="shared" si="2"/>
        <v>0</v>
      </c>
      <c r="J21" s="70">
        <f t="shared" si="3"/>
        <v>0</v>
      </c>
    </row>
    <row r="22" spans="1:10" ht="25.5" x14ac:dyDescent="0.25">
      <c r="A22" s="10" t="s">
        <v>95</v>
      </c>
      <c r="B22" s="11" t="s">
        <v>17</v>
      </c>
      <c r="C22" s="33" t="s">
        <v>96</v>
      </c>
      <c r="D22" s="13" t="s">
        <v>97</v>
      </c>
      <c r="E22" s="14" t="s">
        <v>98</v>
      </c>
      <c r="F22" s="15">
        <v>355.82</v>
      </c>
      <c r="G22" s="16"/>
      <c r="H22" s="17" t="s">
        <v>19</v>
      </c>
      <c r="I22" s="15">
        <f t="shared" si="2"/>
        <v>0</v>
      </c>
      <c r="J22" s="70">
        <f t="shared" si="3"/>
        <v>0</v>
      </c>
    </row>
    <row r="23" spans="1:10" ht="25.5" x14ac:dyDescent="0.25">
      <c r="A23" s="10" t="s">
        <v>99</v>
      </c>
      <c r="B23" s="11" t="s">
        <v>17</v>
      </c>
      <c r="C23" s="33" t="s">
        <v>100</v>
      </c>
      <c r="D23" s="13" t="s">
        <v>101</v>
      </c>
      <c r="E23" s="14" t="s">
        <v>29</v>
      </c>
      <c r="F23" s="15">
        <v>32.58</v>
      </c>
      <c r="G23" s="16"/>
      <c r="H23" s="17" t="s">
        <v>19</v>
      </c>
      <c r="I23" s="15">
        <f t="shared" si="2"/>
        <v>0</v>
      </c>
      <c r="J23" s="70">
        <f t="shared" si="3"/>
        <v>0</v>
      </c>
    </row>
    <row r="24" spans="1:10" ht="38.25" x14ac:dyDescent="0.25">
      <c r="A24" s="10" t="s">
        <v>102</v>
      </c>
      <c r="B24" s="11" t="s">
        <v>23</v>
      </c>
      <c r="C24" s="33" t="s">
        <v>64</v>
      </c>
      <c r="D24" s="13" t="s">
        <v>103</v>
      </c>
      <c r="E24" s="14" t="s">
        <v>35</v>
      </c>
      <c r="F24" s="15">
        <v>9.41</v>
      </c>
      <c r="G24" s="16"/>
      <c r="H24" s="17" t="s">
        <v>19</v>
      </c>
      <c r="I24" s="15">
        <f t="shared" si="2"/>
        <v>0</v>
      </c>
      <c r="J24" s="70">
        <f t="shared" si="3"/>
        <v>0</v>
      </c>
    </row>
    <row r="25" spans="1:10" ht="38.25" x14ac:dyDescent="0.25">
      <c r="A25" s="10" t="s">
        <v>104</v>
      </c>
      <c r="B25" s="11" t="s">
        <v>17</v>
      </c>
      <c r="C25" s="33" t="s">
        <v>105</v>
      </c>
      <c r="D25" s="13" t="s">
        <v>106</v>
      </c>
      <c r="E25" s="14" t="s">
        <v>31</v>
      </c>
      <c r="F25" s="15">
        <v>45</v>
      </c>
      <c r="G25" s="16"/>
      <c r="H25" s="17" t="s">
        <v>19</v>
      </c>
      <c r="I25" s="15">
        <f t="shared" si="2"/>
        <v>0</v>
      </c>
      <c r="J25" s="70">
        <f t="shared" si="3"/>
        <v>0</v>
      </c>
    </row>
    <row r="26" spans="1:10" x14ac:dyDescent="0.25">
      <c r="A26" s="53" t="s">
        <v>36</v>
      </c>
      <c r="B26" s="54"/>
      <c r="C26" s="55"/>
      <c r="D26" s="56" t="s">
        <v>107</v>
      </c>
      <c r="E26" s="57" t="s">
        <v>18</v>
      </c>
      <c r="F26" s="58">
        <v>0</v>
      </c>
      <c r="G26" s="59"/>
      <c r="H26" s="60"/>
      <c r="I26" s="58">
        <v>0</v>
      </c>
      <c r="J26" s="69">
        <f>SUM(J27:J32)</f>
        <v>0</v>
      </c>
    </row>
    <row r="27" spans="1:10" ht="51" x14ac:dyDescent="0.25">
      <c r="A27" s="10" t="s">
        <v>108</v>
      </c>
      <c r="B27" s="11" t="s">
        <v>17</v>
      </c>
      <c r="C27" s="33" t="s">
        <v>109</v>
      </c>
      <c r="D27" s="13" t="s">
        <v>110</v>
      </c>
      <c r="E27" s="14" t="s">
        <v>29</v>
      </c>
      <c r="F27" s="15">
        <v>127.4</v>
      </c>
      <c r="G27" s="16"/>
      <c r="H27" s="17" t="s">
        <v>19</v>
      </c>
      <c r="I27" s="15">
        <f>ROUND(G27+G27*$H$7,2)</f>
        <v>0</v>
      </c>
      <c r="J27" s="70">
        <f>ROUND(F27*I27,2)</f>
        <v>0</v>
      </c>
    </row>
    <row r="28" spans="1:10" ht="38.25" x14ac:dyDescent="0.25">
      <c r="A28" s="10" t="s">
        <v>111</v>
      </c>
      <c r="B28" s="11" t="s">
        <v>17</v>
      </c>
      <c r="C28" s="33" t="s">
        <v>112</v>
      </c>
      <c r="D28" s="13" t="s">
        <v>113</v>
      </c>
      <c r="E28" s="14" t="s">
        <v>29</v>
      </c>
      <c r="F28" s="15">
        <v>152.41999999999999</v>
      </c>
      <c r="G28" s="16"/>
      <c r="H28" s="17" t="s">
        <v>19</v>
      </c>
      <c r="I28" s="15">
        <f t="shared" ref="I28:I29" si="4">ROUND(G28+G28*$H$7,2)</f>
        <v>0</v>
      </c>
      <c r="J28" s="70">
        <f t="shared" ref="J28:J29" si="5">ROUND(F28*I28,2)</f>
        <v>0</v>
      </c>
    </row>
    <row r="29" spans="1:10" ht="25.5" x14ac:dyDescent="0.25">
      <c r="A29" s="10" t="s">
        <v>114</v>
      </c>
      <c r="B29" s="11" t="s">
        <v>23</v>
      </c>
      <c r="C29" s="33" t="s">
        <v>115</v>
      </c>
      <c r="D29" s="13" t="s">
        <v>116</v>
      </c>
      <c r="E29" s="14" t="s">
        <v>98</v>
      </c>
      <c r="F29" s="15">
        <v>1124.9100000000001</v>
      </c>
      <c r="G29" s="16"/>
      <c r="H29" s="17" t="s">
        <v>19</v>
      </c>
      <c r="I29" s="15">
        <f t="shared" si="4"/>
        <v>0</v>
      </c>
      <c r="J29" s="70">
        <f t="shared" si="5"/>
        <v>0</v>
      </c>
    </row>
    <row r="30" spans="1:10" ht="25.5" x14ac:dyDescent="0.25">
      <c r="A30" s="10" t="s">
        <v>117</v>
      </c>
      <c r="B30" s="11" t="s">
        <v>17</v>
      </c>
      <c r="C30" s="33" t="s">
        <v>118</v>
      </c>
      <c r="D30" s="13" t="s">
        <v>119</v>
      </c>
      <c r="E30" s="14" t="s">
        <v>35</v>
      </c>
      <c r="F30" s="15">
        <v>6.98</v>
      </c>
      <c r="G30" s="16"/>
      <c r="H30" s="17" t="s">
        <v>19</v>
      </c>
      <c r="I30" s="15">
        <f t="shared" ref="I30" si="6">ROUND(G30+G30*$H$7,2)</f>
        <v>0</v>
      </c>
      <c r="J30" s="70">
        <f t="shared" ref="J30" si="7">ROUND(F30*I30,2)</f>
        <v>0</v>
      </c>
    </row>
    <row r="31" spans="1:10" ht="38.25" x14ac:dyDescent="0.25">
      <c r="A31" s="10" t="s">
        <v>120</v>
      </c>
      <c r="B31" s="11" t="s">
        <v>17</v>
      </c>
      <c r="C31" s="33" t="s">
        <v>121</v>
      </c>
      <c r="D31" s="13" t="s">
        <v>122</v>
      </c>
      <c r="E31" s="14" t="s">
        <v>35</v>
      </c>
      <c r="F31" s="15">
        <v>9.48</v>
      </c>
      <c r="G31" s="16"/>
      <c r="H31" s="17" t="s">
        <v>19</v>
      </c>
      <c r="I31" s="15">
        <f t="shared" ref="I31:I32" si="8">ROUND(G31+G31*$H$7,2)</f>
        <v>0</v>
      </c>
      <c r="J31" s="70">
        <f t="shared" ref="J31:J32" si="9">ROUND(F31*I31,2)</f>
        <v>0</v>
      </c>
    </row>
    <row r="32" spans="1:10" ht="38.25" x14ac:dyDescent="0.25">
      <c r="A32" s="10" t="s">
        <v>123</v>
      </c>
      <c r="B32" s="11" t="s">
        <v>17</v>
      </c>
      <c r="C32" s="33" t="s">
        <v>124</v>
      </c>
      <c r="D32" s="13" t="s">
        <v>125</v>
      </c>
      <c r="E32" s="14" t="s">
        <v>29</v>
      </c>
      <c r="F32" s="15">
        <v>125.84</v>
      </c>
      <c r="G32" s="16"/>
      <c r="H32" s="17" t="s">
        <v>19</v>
      </c>
      <c r="I32" s="15">
        <f t="shared" si="8"/>
        <v>0</v>
      </c>
      <c r="J32" s="70">
        <f t="shared" si="9"/>
        <v>0</v>
      </c>
    </row>
    <row r="33" spans="1:10" x14ac:dyDescent="0.25">
      <c r="A33" s="53" t="s">
        <v>69</v>
      </c>
      <c r="B33" s="54"/>
      <c r="C33" s="55"/>
      <c r="D33" s="56" t="s">
        <v>126</v>
      </c>
      <c r="E33" s="57" t="s">
        <v>18</v>
      </c>
      <c r="F33" s="58">
        <v>0</v>
      </c>
      <c r="G33" s="59"/>
      <c r="H33" s="60"/>
      <c r="I33" s="58"/>
      <c r="J33" s="69">
        <f>SUM(J34:J39)</f>
        <v>0</v>
      </c>
    </row>
    <row r="34" spans="1:10" ht="38.25" x14ac:dyDescent="0.25">
      <c r="A34" s="10" t="s">
        <v>127</v>
      </c>
      <c r="B34" s="11" t="s">
        <v>23</v>
      </c>
      <c r="C34" s="33" t="s">
        <v>128</v>
      </c>
      <c r="D34" s="13" t="s">
        <v>129</v>
      </c>
      <c r="E34" s="14" t="s">
        <v>29</v>
      </c>
      <c r="F34" s="15">
        <v>101.59</v>
      </c>
      <c r="G34" s="16"/>
      <c r="H34" s="17" t="s">
        <v>19</v>
      </c>
      <c r="I34" s="15">
        <f>ROUND(G34+G34*$H$7,2)</f>
        <v>0</v>
      </c>
      <c r="J34" s="70">
        <f>ROUND(F34*I34,2)</f>
        <v>0</v>
      </c>
    </row>
    <row r="35" spans="1:10" ht="38.25" x14ac:dyDescent="0.25">
      <c r="A35" s="10" t="s">
        <v>130</v>
      </c>
      <c r="B35" s="11" t="s">
        <v>23</v>
      </c>
      <c r="C35" s="33" t="s">
        <v>131</v>
      </c>
      <c r="D35" s="13" t="s">
        <v>132</v>
      </c>
      <c r="E35" s="14" t="s">
        <v>29</v>
      </c>
      <c r="F35" s="15">
        <v>528.61</v>
      </c>
      <c r="G35" s="16"/>
      <c r="H35" s="17" t="s">
        <v>19</v>
      </c>
      <c r="I35" s="15">
        <f t="shared" ref="I35:I36" si="10">ROUND(G35+G35*$H$7,2)</f>
        <v>0</v>
      </c>
      <c r="J35" s="70">
        <f>ROUND(F35*I35,2)</f>
        <v>0</v>
      </c>
    </row>
    <row r="36" spans="1:10" ht="25.5" x14ac:dyDescent="0.25">
      <c r="A36" s="10" t="s">
        <v>133</v>
      </c>
      <c r="B36" s="11" t="s">
        <v>17</v>
      </c>
      <c r="C36" s="33" t="s">
        <v>134</v>
      </c>
      <c r="D36" s="13" t="s">
        <v>135</v>
      </c>
      <c r="E36" s="14" t="s">
        <v>31</v>
      </c>
      <c r="F36" s="15">
        <v>53.400000000000006</v>
      </c>
      <c r="G36" s="16"/>
      <c r="H36" s="17" t="s">
        <v>19</v>
      </c>
      <c r="I36" s="15">
        <f t="shared" si="10"/>
        <v>0</v>
      </c>
      <c r="J36" s="70">
        <f>ROUND(F36*I36,2)</f>
        <v>0</v>
      </c>
    </row>
    <row r="37" spans="1:10" ht="38.25" x14ac:dyDescent="0.25">
      <c r="A37" s="10" t="s">
        <v>136</v>
      </c>
      <c r="B37" s="11" t="s">
        <v>17</v>
      </c>
      <c r="C37" s="33" t="s">
        <v>137</v>
      </c>
      <c r="D37" s="13" t="s">
        <v>138</v>
      </c>
      <c r="E37" s="14" t="s">
        <v>29</v>
      </c>
      <c r="F37" s="15">
        <v>237.98</v>
      </c>
      <c r="G37" s="16"/>
      <c r="H37" s="17" t="s">
        <v>19</v>
      </c>
      <c r="I37" s="15">
        <f t="shared" ref="I37:I39" si="11">ROUND(G37+G37*$H$7,2)</f>
        <v>0</v>
      </c>
      <c r="J37" s="70">
        <f t="shared" ref="J37:J38" si="12">ROUND(F37*I37,2)</f>
        <v>0</v>
      </c>
    </row>
    <row r="38" spans="1:10" ht="25.5" x14ac:dyDescent="0.25">
      <c r="A38" s="10" t="s">
        <v>139</v>
      </c>
      <c r="B38" s="11" t="s">
        <v>23</v>
      </c>
      <c r="C38" s="33" t="s">
        <v>60</v>
      </c>
      <c r="D38" s="13" t="s">
        <v>140</v>
      </c>
      <c r="E38" s="14" t="s">
        <v>29</v>
      </c>
      <c r="F38" s="15">
        <v>237.98</v>
      </c>
      <c r="G38" s="16"/>
      <c r="H38" s="17" t="s">
        <v>19</v>
      </c>
      <c r="I38" s="15">
        <f t="shared" si="11"/>
        <v>0</v>
      </c>
      <c r="J38" s="70">
        <f t="shared" si="12"/>
        <v>0</v>
      </c>
    </row>
    <row r="39" spans="1:10" ht="51" x14ac:dyDescent="0.25">
      <c r="A39" s="10" t="s">
        <v>141</v>
      </c>
      <c r="B39" s="11" t="s">
        <v>17</v>
      </c>
      <c r="C39" s="33" t="s">
        <v>142</v>
      </c>
      <c r="D39" s="13" t="s">
        <v>143</v>
      </c>
      <c r="E39" s="14" t="s">
        <v>98</v>
      </c>
      <c r="F39" s="15">
        <v>824.47</v>
      </c>
      <c r="G39" s="16"/>
      <c r="H39" s="17" t="s">
        <v>19</v>
      </c>
      <c r="I39" s="15">
        <f t="shared" si="11"/>
        <v>0</v>
      </c>
      <c r="J39" s="70">
        <f>ROUND(F39*I39,2)</f>
        <v>0</v>
      </c>
    </row>
    <row r="40" spans="1:10" x14ac:dyDescent="0.25">
      <c r="A40" s="53" t="s">
        <v>70</v>
      </c>
      <c r="B40" s="54"/>
      <c r="C40" s="55"/>
      <c r="D40" s="56" t="s">
        <v>146</v>
      </c>
      <c r="E40" s="57" t="s">
        <v>18</v>
      </c>
      <c r="F40" s="58">
        <v>0</v>
      </c>
      <c r="G40" s="59"/>
      <c r="H40" s="60"/>
      <c r="I40" s="58"/>
      <c r="J40" s="69">
        <f>SUM(J41:J83)</f>
        <v>0</v>
      </c>
    </row>
    <row r="41" spans="1:10" ht="38.25" x14ac:dyDescent="0.25">
      <c r="A41" s="10" t="s">
        <v>144</v>
      </c>
      <c r="B41" s="11" t="s">
        <v>17</v>
      </c>
      <c r="C41" s="33" t="s">
        <v>147</v>
      </c>
      <c r="D41" s="13" t="s">
        <v>148</v>
      </c>
      <c r="E41" s="14" t="s">
        <v>31</v>
      </c>
      <c r="F41" s="15">
        <v>14.41</v>
      </c>
      <c r="G41" s="16"/>
      <c r="H41" s="17" t="s">
        <v>19</v>
      </c>
      <c r="I41" s="15">
        <f>ROUND(G41+G41*$H$7,2)</f>
        <v>0</v>
      </c>
      <c r="J41" s="70">
        <f>ROUND(F41*I41,2)</f>
        <v>0</v>
      </c>
    </row>
    <row r="42" spans="1:10" ht="38.25" x14ac:dyDescent="0.25">
      <c r="A42" s="10" t="s">
        <v>145</v>
      </c>
      <c r="B42" s="11" t="s">
        <v>17</v>
      </c>
      <c r="C42" s="33" t="s">
        <v>149</v>
      </c>
      <c r="D42" s="13" t="s">
        <v>150</v>
      </c>
      <c r="E42" s="14" t="s">
        <v>31</v>
      </c>
      <c r="F42" s="15">
        <v>10.4</v>
      </c>
      <c r="G42" s="16"/>
      <c r="H42" s="17" t="s">
        <v>19</v>
      </c>
      <c r="I42" s="15">
        <f t="shared" ref="I42:I83" si="13">ROUND(G42+G42*$H$7,2)</f>
        <v>0</v>
      </c>
      <c r="J42" s="70">
        <f t="shared" ref="J42" si="14">ROUND(F42*I42,2)</f>
        <v>0</v>
      </c>
    </row>
    <row r="43" spans="1:10" ht="38.25" x14ac:dyDescent="0.25">
      <c r="A43" s="10" t="s">
        <v>151</v>
      </c>
      <c r="B43" s="11" t="s">
        <v>17</v>
      </c>
      <c r="C43" s="33" t="s">
        <v>152</v>
      </c>
      <c r="D43" s="13" t="s">
        <v>153</v>
      </c>
      <c r="E43" s="14" t="s">
        <v>31</v>
      </c>
      <c r="F43" s="15">
        <v>13.84</v>
      </c>
      <c r="G43" s="16"/>
      <c r="H43" s="17" t="s">
        <v>19</v>
      </c>
      <c r="I43" s="15">
        <f t="shared" si="13"/>
        <v>0</v>
      </c>
      <c r="J43" s="70">
        <f>ROUND(F43*I43,2)</f>
        <v>0</v>
      </c>
    </row>
    <row r="44" spans="1:10" ht="38.25" x14ac:dyDescent="0.25">
      <c r="A44" s="10" t="s">
        <v>154</v>
      </c>
      <c r="B44" s="11" t="s">
        <v>17</v>
      </c>
      <c r="C44" s="33" t="s">
        <v>155</v>
      </c>
      <c r="D44" s="13" t="s">
        <v>156</v>
      </c>
      <c r="E44" s="14" t="s">
        <v>62</v>
      </c>
      <c r="F44" s="15">
        <v>4</v>
      </c>
      <c r="G44" s="16"/>
      <c r="H44" s="17" t="s">
        <v>19</v>
      </c>
      <c r="I44" s="15">
        <f t="shared" si="13"/>
        <v>0</v>
      </c>
      <c r="J44" s="70">
        <f t="shared" ref="J44:J46" si="15">ROUND(F44*I44,2)</f>
        <v>0</v>
      </c>
    </row>
    <row r="45" spans="1:10" ht="38.25" x14ac:dyDescent="0.25">
      <c r="A45" s="10" t="s">
        <v>157</v>
      </c>
      <c r="B45" s="11" t="s">
        <v>17</v>
      </c>
      <c r="C45" s="33" t="s">
        <v>158</v>
      </c>
      <c r="D45" s="13" t="s">
        <v>159</v>
      </c>
      <c r="E45" s="14" t="s">
        <v>62</v>
      </c>
      <c r="F45" s="15">
        <v>6</v>
      </c>
      <c r="G45" s="16"/>
      <c r="H45" s="17" t="s">
        <v>19</v>
      </c>
      <c r="I45" s="15">
        <f t="shared" si="13"/>
        <v>0</v>
      </c>
      <c r="J45" s="70">
        <f t="shared" si="15"/>
        <v>0</v>
      </c>
    </row>
    <row r="46" spans="1:10" ht="38.25" x14ac:dyDescent="0.25">
      <c r="A46" s="10" t="s">
        <v>160</v>
      </c>
      <c r="B46" s="11" t="s">
        <v>17</v>
      </c>
      <c r="C46" s="33" t="s">
        <v>161</v>
      </c>
      <c r="D46" s="13" t="s">
        <v>162</v>
      </c>
      <c r="E46" s="14" t="s">
        <v>62</v>
      </c>
      <c r="F46" s="15">
        <v>7</v>
      </c>
      <c r="G46" s="16"/>
      <c r="H46" s="17" t="s">
        <v>19</v>
      </c>
      <c r="I46" s="15">
        <f t="shared" ref="I46:I53" si="16">ROUND(G46+G46*$H$7,2)</f>
        <v>0</v>
      </c>
      <c r="J46" s="70">
        <f t="shared" si="15"/>
        <v>0</v>
      </c>
    </row>
    <row r="47" spans="1:10" ht="38.25" x14ac:dyDescent="0.25">
      <c r="A47" s="10" t="s">
        <v>163</v>
      </c>
      <c r="B47" s="11" t="s">
        <v>17</v>
      </c>
      <c r="C47" s="33" t="s">
        <v>164</v>
      </c>
      <c r="D47" s="13" t="s">
        <v>165</v>
      </c>
      <c r="E47" s="14" t="s">
        <v>62</v>
      </c>
      <c r="F47" s="15">
        <v>3</v>
      </c>
      <c r="G47" s="16"/>
      <c r="H47" s="17" t="s">
        <v>19</v>
      </c>
      <c r="I47" s="15">
        <f t="shared" si="16"/>
        <v>0</v>
      </c>
      <c r="J47" s="70">
        <f>ROUND(F47*I47,2)</f>
        <v>0</v>
      </c>
    </row>
    <row r="48" spans="1:10" ht="38.25" x14ac:dyDescent="0.25">
      <c r="A48" s="10" t="s">
        <v>166</v>
      </c>
      <c r="B48" s="11" t="s">
        <v>17</v>
      </c>
      <c r="C48" s="33" t="s">
        <v>167</v>
      </c>
      <c r="D48" s="13" t="s">
        <v>168</v>
      </c>
      <c r="E48" s="14" t="s">
        <v>62</v>
      </c>
      <c r="F48" s="15">
        <v>3</v>
      </c>
      <c r="G48" s="16"/>
      <c r="H48" s="17" t="s">
        <v>19</v>
      </c>
      <c r="I48" s="15">
        <f t="shared" si="16"/>
        <v>0</v>
      </c>
      <c r="J48" s="70">
        <f t="shared" ref="J48:J50" si="17">ROUND(F48*I48,2)</f>
        <v>0</v>
      </c>
    </row>
    <row r="49" spans="1:10" ht="38.25" x14ac:dyDescent="0.25">
      <c r="A49" s="10" t="s">
        <v>169</v>
      </c>
      <c r="B49" s="11" t="s">
        <v>17</v>
      </c>
      <c r="C49" s="33" t="s">
        <v>170</v>
      </c>
      <c r="D49" s="13" t="s">
        <v>171</v>
      </c>
      <c r="E49" s="14" t="s">
        <v>62</v>
      </c>
      <c r="F49" s="15">
        <v>8</v>
      </c>
      <c r="G49" s="16"/>
      <c r="H49" s="17" t="s">
        <v>19</v>
      </c>
      <c r="I49" s="15">
        <f t="shared" si="16"/>
        <v>0</v>
      </c>
      <c r="J49" s="70">
        <f t="shared" si="17"/>
        <v>0</v>
      </c>
    </row>
    <row r="50" spans="1:10" ht="38.25" x14ac:dyDescent="0.25">
      <c r="A50" s="10" t="s">
        <v>172</v>
      </c>
      <c r="B50" s="11" t="s">
        <v>17</v>
      </c>
      <c r="C50" s="33" t="s">
        <v>173</v>
      </c>
      <c r="D50" s="13" t="s">
        <v>174</v>
      </c>
      <c r="E50" s="14" t="s">
        <v>62</v>
      </c>
      <c r="F50" s="15">
        <v>8</v>
      </c>
      <c r="G50" s="16"/>
      <c r="H50" s="17" t="s">
        <v>19</v>
      </c>
      <c r="I50" s="15">
        <f t="shared" si="16"/>
        <v>0</v>
      </c>
      <c r="J50" s="70">
        <f t="shared" si="17"/>
        <v>0</v>
      </c>
    </row>
    <row r="51" spans="1:10" ht="38.25" x14ac:dyDescent="0.25">
      <c r="A51" s="10" t="s">
        <v>175</v>
      </c>
      <c r="B51" s="11" t="s">
        <v>17</v>
      </c>
      <c r="C51" s="33" t="s">
        <v>176</v>
      </c>
      <c r="D51" s="13" t="s">
        <v>177</v>
      </c>
      <c r="E51" s="14" t="s">
        <v>62</v>
      </c>
      <c r="F51" s="15">
        <v>6</v>
      </c>
      <c r="G51" s="16"/>
      <c r="H51" s="17" t="s">
        <v>19</v>
      </c>
      <c r="I51" s="15">
        <f t="shared" si="16"/>
        <v>0</v>
      </c>
      <c r="J51" s="70">
        <f>ROUND(F51*I51,2)</f>
        <v>0</v>
      </c>
    </row>
    <row r="52" spans="1:10" ht="38.25" x14ac:dyDescent="0.25">
      <c r="A52" s="10" t="s">
        <v>178</v>
      </c>
      <c r="B52" s="11" t="s">
        <v>17</v>
      </c>
      <c r="C52" s="33" t="s">
        <v>179</v>
      </c>
      <c r="D52" s="13" t="s">
        <v>180</v>
      </c>
      <c r="E52" s="14" t="s">
        <v>62</v>
      </c>
      <c r="F52" s="15">
        <v>3</v>
      </c>
      <c r="G52" s="16"/>
      <c r="H52" s="17" t="s">
        <v>19</v>
      </c>
      <c r="I52" s="15">
        <f t="shared" si="16"/>
        <v>0</v>
      </c>
      <c r="J52" s="70">
        <f t="shared" ref="J52:J55" si="18">ROUND(F52*I52,2)</f>
        <v>0</v>
      </c>
    </row>
    <row r="53" spans="1:10" ht="51" x14ac:dyDescent="0.25">
      <c r="A53" s="10" t="s">
        <v>181</v>
      </c>
      <c r="B53" s="11" t="s">
        <v>17</v>
      </c>
      <c r="C53" s="33" t="s">
        <v>182</v>
      </c>
      <c r="D53" s="13" t="s">
        <v>183</v>
      </c>
      <c r="E53" s="14" t="s">
        <v>62</v>
      </c>
      <c r="F53" s="15">
        <v>3</v>
      </c>
      <c r="G53" s="16"/>
      <c r="H53" s="17" t="s">
        <v>19</v>
      </c>
      <c r="I53" s="15">
        <f t="shared" si="16"/>
        <v>0</v>
      </c>
      <c r="J53" s="70">
        <f t="shared" si="18"/>
        <v>0</v>
      </c>
    </row>
    <row r="54" spans="1:10" ht="38.25" x14ac:dyDescent="0.25">
      <c r="A54" s="10" t="s">
        <v>184</v>
      </c>
      <c r="B54" s="11" t="s">
        <v>17</v>
      </c>
      <c r="C54" s="33" t="s">
        <v>185</v>
      </c>
      <c r="D54" s="13" t="s">
        <v>186</v>
      </c>
      <c r="E54" s="14" t="s">
        <v>62</v>
      </c>
      <c r="F54" s="15">
        <v>12</v>
      </c>
      <c r="G54" s="16"/>
      <c r="H54" s="17" t="s">
        <v>19</v>
      </c>
      <c r="I54" s="15">
        <f t="shared" ref="I54:I82" si="19">ROUND(G54+G54*$H$7,2)</f>
        <v>0</v>
      </c>
      <c r="J54" s="70">
        <f t="shared" si="18"/>
        <v>0</v>
      </c>
    </row>
    <row r="55" spans="1:10" ht="38.25" x14ac:dyDescent="0.25">
      <c r="A55" s="10" t="s">
        <v>187</v>
      </c>
      <c r="B55" s="11" t="s">
        <v>17</v>
      </c>
      <c r="C55" s="33" t="s">
        <v>188</v>
      </c>
      <c r="D55" s="13" t="s">
        <v>189</v>
      </c>
      <c r="E55" s="14" t="s">
        <v>62</v>
      </c>
      <c r="F55" s="15">
        <v>17</v>
      </c>
      <c r="G55" s="16"/>
      <c r="H55" s="17" t="s">
        <v>19</v>
      </c>
      <c r="I55" s="15">
        <f t="shared" si="19"/>
        <v>0</v>
      </c>
      <c r="J55" s="70">
        <f t="shared" si="18"/>
        <v>0</v>
      </c>
    </row>
    <row r="56" spans="1:10" ht="38.25" x14ac:dyDescent="0.25">
      <c r="A56" s="10" t="s">
        <v>190</v>
      </c>
      <c r="B56" s="11" t="s">
        <v>17</v>
      </c>
      <c r="C56" s="33" t="s">
        <v>191</v>
      </c>
      <c r="D56" s="13" t="s">
        <v>192</v>
      </c>
      <c r="E56" s="14" t="s">
        <v>62</v>
      </c>
      <c r="F56" s="15">
        <v>3</v>
      </c>
      <c r="G56" s="16"/>
      <c r="H56" s="17" t="s">
        <v>19</v>
      </c>
      <c r="I56" s="15">
        <f t="shared" si="19"/>
        <v>0</v>
      </c>
      <c r="J56" s="70">
        <f>ROUND(F56*I56,2)</f>
        <v>0</v>
      </c>
    </row>
    <row r="57" spans="1:10" ht="38.25" x14ac:dyDescent="0.25">
      <c r="A57" s="10" t="s">
        <v>193</v>
      </c>
      <c r="B57" s="11" t="s">
        <v>17</v>
      </c>
      <c r="C57" s="33" t="s">
        <v>194</v>
      </c>
      <c r="D57" s="13" t="s">
        <v>195</v>
      </c>
      <c r="E57" s="14" t="s">
        <v>62</v>
      </c>
      <c r="F57" s="15">
        <v>2</v>
      </c>
      <c r="G57" s="16"/>
      <c r="H57" s="17" t="s">
        <v>19</v>
      </c>
      <c r="I57" s="15">
        <f t="shared" si="19"/>
        <v>0</v>
      </c>
      <c r="J57" s="70">
        <f t="shared" ref="J57:J71" si="20">ROUND(F57*I57,2)</f>
        <v>0</v>
      </c>
    </row>
    <row r="58" spans="1:10" ht="38.25" x14ac:dyDescent="0.25">
      <c r="A58" s="10" t="s">
        <v>196</v>
      </c>
      <c r="B58" s="11" t="s">
        <v>17</v>
      </c>
      <c r="C58" s="33" t="s">
        <v>197</v>
      </c>
      <c r="D58" s="13" t="s">
        <v>198</v>
      </c>
      <c r="E58" s="14" t="s">
        <v>62</v>
      </c>
      <c r="F58" s="15">
        <v>1</v>
      </c>
      <c r="G58" s="16"/>
      <c r="H58" s="17" t="s">
        <v>19</v>
      </c>
      <c r="I58" s="15">
        <f t="shared" ref="I58:I69" si="21">ROUND(G58+G58*$H$7,2)</f>
        <v>0</v>
      </c>
      <c r="J58" s="70">
        <f t="shared" ref="J58" si="22">ROUND(F58*I58,2)</f>
        <v>0</v>
      </c>
    </row>
    <row r="59" spans="1:10" ht="38.25" x14ac:dyDescent="0.25">
      <c r="A59" s="10" t="s">
        <v>199</v>
      </c>
      <c r="B59" s="11" t="s">
        <v>17</v>
      </c>
      <c r="C59" s="33" t="s">
        <v>200</v>
      </c>
      <c r="D59" s="13" t="s">
        <v>201</v>
      </c>
      <c r="E59" s="14" t="s">
        <v>62</v>
      </c>
      <c r="F59" s="15">
        <v>3</v>
      </c>
      <c r="G59" s="16"/>
      <c r="H59" s="17" t="s">
        <v>19</v>
      </c>
      <c r="I59" s="15">
        <f t="shared" si="21"/>
        <v>0</v>
      </c>
      <c r="J59" s="70">
        <f>ROUND(F59*I59,2)</f>
        <v>0</v>
      </c>
    </row>
    <row r="60" spans="1:10" ht="38.25" x14ac:dyDescent="0.25">
      <c r="A60" s="10" t="s">
        <v>202</v>
      </c>
      <c r="B60" s="11" t="s">
        <v>17</v>
      </c>
      <c r="C60" s="33" t="s">
        <v>203</v>
      </c>
      <c r="D60" s="13" t="s">
        <v>204</v>
      </c>
      <c r="E60" s="14" t="s">
        <v>31</v>
      </c>
      <c r="F60" s="15">
        <v>3.15</v>
      </c>
      <c r="G60" s="16"/>
      <c r="H60" s="17" t="s">
        <v>19</v>
      </c>
      <c r="I60" s="15">
        <f t="shared" si="21"/>
        <v>0</v>
      </c>
      <c r="J60" s="70">
        <f t="shared" ref="J60:J62" si="23">ROUND(F60*I60,2)</f>
        <v>0</v>
      </c>
    </row>
    <row r="61" spans="1:10" ht="38.25" x14ac:dyDescent="0.25">
      <c r="A61" s="10" t="s">
        <v>205</v>
      </c>
      <c r="B61" s="11" t="s">
        <v>17</v>
      </c>
      <c r="C61" s="33" t="s">
        <v>206</v>
      </c>
      <c r="D61" s="13" t="s">
        <v>207</v>
      </c>
      <c r="E61" s="14" t="s">
        <v>62</v>
      </c>
      <c r="F61" s="15">
        <v>1</v>
      </c>
      <c r="G61" s="16"/>
      <c r="H61" s="17" t="s">
        <v>19</v>
      </c>
      <c r="I61" s="15">
        <f t="shared" si="21"/>
        <v>0</v>
      </c>
      <c r="J61" s="70">
        <f t="shared" si="23"/>
        <v>0</v>
      </c>
    </row>
    <row r="62" spans="1:10" ht="38.25" x14ac:dyDescent="0.25">
      <c r="A62" s="10" t="s">
        <v>208</v>
      </c>
      <c r="B62" s="11" t="s">
        <v>17</v>
      </c>
      <c r="C62" s="33" t="s">
        <v>209</v>
      </c>
      <c r="D62" s="13" t="s">
        <v>210</v>
      </c>
      <c r="E62" s="14" t="s">
        <v>62</v>
      </c>
      <c r="F62" s="15">
        <v>1</v>
      </c>
      <c r="G62" s="16"/>
      <c r="H62" s="17" t="s">
        <v>19</v>
      </c>
      <c r="I62" s="15">
        <f t="shared" si="21"/>
        <v>0</v>
      </c>
      <c r="J62" s="70">
        <f t="shared" si="23"/>
        <v>0</v>
      </c>
    </row>
    <row r="63" spans="1:10" ht="38.25" x14ac:dyDescent="0.25">
      <c r="A63" s="10" t="s">
        <v>211</v>
      </c>
      <c r="B63" s="11" t="s">
        <v>17</v>
      </c>
      <c r="C63" s="33" t="s">
        <v>212</v>
      </c>
      <c r="D63" s="13" t="s">
        <v>213</v>
      </c>
      <c r="E63" s="14" t="s">
        <v>62</v>
      </c>
      <c r="F63" s="15">
        <v>1</v>
      </c>
      <c r="G63" s="16"/>
      <c r="H63" s="17" t="s">
        <v>19</v>
      </c>
      <c r="I63" s="15">
        <f t="shared" si="21"/>
        <v>0</v>
      </c>
      <c r="J63" s="70">
        <f>ROUND(F63*I63,2)</f>
        <v>0</v>
      </c>
    </row>
    <row r="64" spans="1:10" ht="25.5" x14ac:dyDescent="0.25">
      <c r="A64" s="10" t="s">
        <v>214</v>
      </c>
      <c r="B64" s="11" t="s">
        <v>17</v>
      </c>
      <c r="C64" s="33" t="s">
        <v>215</v>
      </c>
      <c r="D64" s="13" t="s">
        <v>216</v>
      </c>
      <c r="E64" s="14" t="s">
        <v>31</v>
      </c>
      <c r="F64" s="15">
        <v>32.83</v>
      </c>
      <c r="G64" s="16"/>
      <c r="H64" s="17" t="s">
        <v>19</v>
      </c>
      <c r="I64" s="15">
        <f t="shared" si="21"/>
        <v>0</v>
      </c>
      <c r="J64" s="70">
        <f t="shared" ref="J64:J66" si="24">ROUND(F64*I64,2)</f>
        <v>0</v>
      </c>
    </row>
    <row r="65" spans="1:10" ht="25.5" x14ac:dyDescent="0.25">
      <c r="A65" s="10" t="s">
        <v>217</v>
      </c>
      <c r="B65" s="11" t="s">
        <v>17</v>
      </c>
      <c r="C65" s="33" t="s">
        <v>218</v>
      </c>
      <c r="D65" s="13" t="s">
        <v>219</v>
      </c>
      <c r="E65" s="14" t="s">
        <v>31</v>
      </c>
      <c r="F65" s="15">
        <v>14.48</v>
      </c>
      <c r="G65" s="16"/>
      <c r="H65" s="17" t="s">
        <v>19</v>
      </c>
      <c r="I65" s="15">
        <f t="shared" si="21"/>
        <v>0</v>
      </c>
      <c r="J65" s="70">
        <f t="shared" si="24"/>
        <v>0</v>
      </c>
    </row>
    <row r="66" spans="1:10" ht="38.25" x14ac:dyDescent="0.25">
      <c r="A66" s="10" t="s">
        <v>220</v>
      </c>
      <c r="B66" s="11" t="s">
        <v>17</v>
      </c>
      <c r="C66" s="33" t="s">
        <v>221</v>
      </c>
      <c r="D66" s="13" t="s">
        <v>222</v>
      </c>
      <c r="E66" s="14" t="s">
        <v>62</v>
      </c>
      <c r="F66" s="15">
        <v>7</v>
      </c>
      <c r="G66" s="16"/>
      <c r="H66" s="17" t="s">
        <v>19</v>
      </c>
      <c r="I66" s="15">
        <f t="shared" si="21"/>
        <v>0</v>
      </c>
      <c r="J66" s="70">
        <f t="shared" si="24"/>
        <v>0</v>
      </c>
    </row>
    <row r="67" spans="1:10" ht="38.25" x14ac:dyDescent="0.25">
      <c r="A67" s="10" t="s">
        <v>223</v>
      </c>
      <c r="B67" s="11" t="s">
        <v>17</v>
      </c>
      <c r="C67" s="33" t="s">
        <v>224</v>
      </c>
      <c r="D67" s="13" t="s">
        <v>225</v>
      </c>
      <c r="E67" s="14" t="s">
        <v>62</v>
      </c>
      <c r="F67" s="15">
        <v>10</v>
      </c>
      <c r="G67" s="16"/>
      <c r="H67" s="17" t="s">
        <v>19</v>
      </c>
      <c r="I67" s="15">
        <f t="shared" si="21"/>
        <v>0</v>
      </c>
      <c r="J67" s="70">
        <f>ROUND(F67*I67,2)</f>
        <v>0</v>
      </c>
    </row>
    <row r="68" spans="1:10" ht="38.25" x14ac:dyDescent="0.25">
      <c r="A68" s="10" t="s">
        <v>226</v>
      </c>
      <c r="B68" s="11" t="s">
        <v>17</v>
      </c>
      <c r="C68" s="33" t="s">
        <v>227</v>
      </c>
      <c r="D68" s="13" t="s">
        <v>228</v>
      </c>
      <c r="E68" s="14" t="s">
        <v>62</v>
      </c>
      <c r="F68" s="15">
        <v>10</v>
      </c>
      <c r="G68" s="16"/>
      <c r="H68" s="17" t="s">
        <v>19</v>
      </c>
      <c r="I68" s="15">
        <f t="shared" si="21"/>
        <v>0</v>
      </c>
      <c r="J68" s="70">
        <f t="shared" ref="J68:J69" si="25">ROUND(F68*I68,2)</f>
        <v>0</v>
      </c>
    </row>
    <row r="69" spans="1:10" ht="38.25" x14ac:dyDescent="0.25">
      <c r="A69" s="10" t="s">
        <v>229</v>
      </c>
      <c r="B69" s="11" t="s">
        <v>17</v>
      </c>
      <c r="C69" s="33" t="s">
        <v>230</v>
      </c>
      <c r="D69" s="13" t="s">
        <v>231</v>
      </c>
      <c r="E69" s="14" t="s">
        <v>62</v>
      </c>
      <c r="F69" s="15">
        <v>11</v>
      </c>
      <c r="G69" s="16"/>
      <c r="H69" s="17" t="s">
        <v>19</v>
      </c>
      <c r="I69" s="15">
        <f t="shared" si="21"/>
        <v>0</v>
      </c>
      <c r="J69" s="70">
        <f t="shared" si="25"/>
        <v>0</v>
      </c>
    </row>
    <row r="70" spans="1:10" ht="38.25" x14ac:dyDescent="0.25">
      <c r="A70" s="10" t="s">
        <v>232</v>
      </c>
      <c r="B70" s="11" t="s">
        <v>17</v>
      </c>
      <c r="C70" s="33" t="s">
        <v>233</v>
      </c>
      <c r="D70" s="13" t="s">
        <v>234</v>
      </c>
      <c r="E70" s="14" t="s">
        <v>62</v>
      </c>
      <c r="F70" s="15">
        <v>7</v>
      </c>
      <c r="G70" s="16"/>
      <c r="H70" s="17" t="s">
        <v>19</v>
      </c>
      <c r="I70" s="15">
        <f t="shared" si="19"/>
        <v>0</v>
      </c>
      <c r="J70" s="70">
        <f t="shared" si="20"/>
        <v>0</v>
      </c>
    </row>
    <row r="71" spans="1:10" ht="38.25" x14ac:dyDescent="0.25">
      <c r="A71" s="10" t="s">
        <v>235</v>
      </c>
      <c r="B71" s="11" t="s">
        <v>17</v>
      </c>
      <c r="C71" s="33" t="s">
        <v>236</v>
      </c>
      <c r="D71" s="13" t="s">
        <v>237</v>
      </c>
      <c r="E71" s="14" t="s">
        <v>62</v>
      </c>
      <c r="F71" s="15">
        <v>5</v>
      </c>
      <c r="G71" s="16"/>
      <c r="H71" s="17" t="s">
        <v>19</v>
      </c>
      <c r="I71" s="15">
        <f t="shared" si="19"/>
        <v>0</v>
      </c>
      <c r="J71" s="70">
        <f t="shared" si="20"/>
        <v>0</v>
      </c>
    </row>
    <row r="72" spans="1:10" ht="25.5" x14ac:dyDescent="0.25">
      <c r="A72" s="10" t="s">
        <v>238</v>
      </c>
      <c r="B72" s="11" t="s">
        <v>17</v>
      </c>
      <c r="C72" s="33" t="s">
        <v>239</v>
      </c>
      <c r="D72" s="13" t="s">
        <v>240</v>
      </c>
      <c r="E72" s="14" t="s">
        <v>62</v>
      </c>
      <c r="F72" s="15">
        <v>5</v>
      </c>
      <c r="G72" s="16"/>
      <c r="H72" s="17" t="s">
        <v>19</v>
      </c>
      <c r="I72" s="15">
        <f t="shared" si="19"/>
        <v>0</v>
      </c>
      <c r="J72" s="70">
        <f>ROUND(F72*I72,2)</f>
        <v>0</v>
      </c>
    </row>
    <row r="73" spans="1:10" ht="38.25" x14ac:dyDescent="0.25">
      <c r="A73" s="10" t="s">
        <v>241</v>
      </c>
      <c r="B73" s="11" t="s">
        <v>17</v>
      </c>
      <c r="C73" s="33" t="s">
        <v>242</v>
      </c>
      <c r="D73" s="13" t="s">
        <v>243</v>
      </c>
      <c r="E73" s="14" t="s">
        <v>62</v>
      </c>
      <c r="F73" s="15">
        <v>2</v>
      </c>
      <c r="G73" s="16"/>
      <c r="H73" s="17" t="s">
        <v>19</v>
      </c>
      <c r="I73" s="15">
        <f t="shared" si="19"/>
        <v>0</v>
      </c>
      <c r="J73" s="70">
        <f t="shared" ref="J73:J75" si="26">ROUND(F73*I73,2)</f>
        <v>0</v>
      </c>
    </row>
    <row r="74" spans="1:10" ht="25.5" x14ac:dyDescent="0.25">
      <c r="A74" s="10" t="s">
        <v>244</v>
      </c>
      <c r="B74" s="11" t="s">
        <v>17</v>
      </c>
      <c r="C74" s="33" t="s">
        <v>245</v>
      </c>
      <c r="D74" s="13" t="s">
        <v>246</v>
      </c>
      <c r="E74" s="14" t="s">
        <v>62</v>
      </c>
      <c r="F74" s="15">
        <v>2</v>
      </c>
      <c r="G74" s="16"/>
      <c r="H74" s="17" t="s">
        <v>19</v>
      </c>
      <c r="I74" s="15">
        <f t="shared" si="19"/>
        <v>0</v>
      </c>
      <c r="J74" s="70">
        <f t="shared" si="26"/>
        <v>0</v>
      </c>
    </row>
    <row r="75" spans="1:10" ht="38.25" x14ac:dyDescent="0.25">
      <c r="A75" s="10" t="s">
        <v>247</v>
      </c>
      <c r="B75" s="11" t="s">
        <v>17</v>
      </c>
      <c r="C75" s="33" t="s">
        <v>248</v>
      </c>
      <c r="D75" s="13" t="s">
        <v>249</v>
      </c>
      <c r="E75" s="14" t="s">
        <v>62</v>
      </c>
      <c r="F75" s="15">
        <v>1</v>
      </c>
      <c r="G75" s="16"/>
      <c r="H75" s="17" t="s">
        <v>19</v>
      </c>
      <c r="I75" s="15">
        <f t="shared" si="19"/>
        <v>0</v>
      </c>
      <c r="J75" s="70">
        <f t="shared" si="26"/>
        <v>0</v>
      </c>
    </row>
    <row r="76" spans="1:10" ht="25.5" x14ac:dyDescent="0.25">
      <c r="A76" s="10" t="s">
        <v>250</v>
      </c>
      <c r="B76" s="11" t="s">
        <v>17</v>
      </c>
      <c r="C76" s="33" t="s">
        <v>251</v>
      </c>
      <c r="D76" s="13" t="s">
        <v>252</v>
      </c>
      <c r="E76" s="14" t="s">
        <v>31</v>
      </c>
      <c r="F76" s="15">
        <v>67.84</v>
      </c>
      <c r="G76" s="16"/>
      <c r="H76" s="17" t="s">
        <v>19</v>
      </c>
      <c r="I76" s="15">
        <f t="shared" si="19"/>
        <v>0</v>
      </c>
      <c r="J76" s="70">
        <f>ROUND(F76*I76,2)</f>
        <v>0</v>
      </c>
    </row>
    <row r="77" spans="1:10" ht="38.25" x14ac:dyDescent="0.25">
      <c r="A77" s="10" t="s">
        <v>253</v>
      </c>
      <c r="B77" s="11" t="s">
        <v>17</v>
      </c>
      <c r="C77" s="33" t="s">
        <v>254</v>
      </c>
      <c r="D77" s="13" t="s">
        <v>255</v>
      </c>
      <c r="E77" s="14" t="s">
        <v>62</v>
      </c>
      <c r="F77" s="15">
        <v>5</v>
      </c>
      <c r="G77" s="16"/>
      <c r="H77" s="17" t="s">
        <v>19</v>
      </c>
      <c r="I77" s="15">
        <f t="shared" si="19"/>
        <v>0</v>
      </c>
      <c r="J77" s="70">
        <f t="shared" ref="J77:J79" si="27">ROUND(F77*I77,2)</f>
        <v>0</v>
      </c>
    </row>
    <row r="78" spans="1:10" ht="25.5" x14ac:dyDescent="0.25">
      <c r="A78" s="10" t="s">
        <v>256</v>
      </c>
      <c r="B78" s="11" t="s">
        <v>17</v>
      </c>
      <c r="C78" s="33" t="s">
        <v>257</v>
      </c>
      <c r="D78" s="13" t="s">
        <v>258</v>
      </c>
      <c r="E78" s="14" t="s">
        <v>62</v>
      </c>
      <c r="F78" s="15">
        <v>1</v>
      </c>
      <c r="G78" s="16"/>
      <c r="H78" s="17" t="s">
        <v>19</v>
      </c>
      <c r="I78" s="15">
        <f t="shared" si="19"/>
        <v>0</v>
      </c>
      <c r="J78" s="70">
        <f t="shared" si="27"/>
        <v>0</v>
      </c>
    </row>
    <row r="79" spans="1:10" ht="38.25" x14ac:dyDescent="0.25">
      <c r="A79" s="10" t="s">
        <v>259</v>
      </c>
      <c r="B79" s="11" t="s">
        <v>17</v>
      </c>
      <c r="C79" s="33" t="s">
        <v>260</v>
      </c>
      <c r="D79" s="13" t="s">
        <v>261</v>
      </c>
      <c r="E79" s="14" t="s">
        <v>62</v>
      </c>
      <c r="F79" s="15">
        <v>4</v>
      </c>
      <c r="G79" s="16"/>
      <c r="H79" s="17" t="s">
        <v>19</v>
      </c>
      <c r="I79" s="15">
        <f t="shared" ref="I79" si="28">ROUND(G79+G79*$H$7,2)</f>
        <v>0</v>
      </c>
      <c r="J79" s="70">
        <f t="shared" si="27"/>
        <v>0</v>
      </c>
    </row>
    <row r="80" spans="1:10" ht="25.5" x14ac:dyDescent="0.25">
      <c r="A80" s="10" t="s">
        <v>262</v>
      </c>
      <c r="B80" s="11" t="s">
        <v>17</v>
      </c>
      <c r="C80" s="33" t="s">
        <v>263</v>
      </c>
      <c r="D80" s="13" t="s">
        <v>264</v>
      </c>
      <c r="E80" s="14" t="s">
        <v>62</v>
      </c>
      <c r="F80" s="15">
        <v>1</v>
      </c>
      <c r="G80" s="16"/>
      <c r="H80" s="17" t="s">
        <v>19</v>
      </c>
      <c r="I80" s="15">
        <f t="shared" si="19"/>
        <v>0</v>
      </c>
      <c r="J80" s="70">
        <f>ROUND(F80*I80,2)</f>
        <v>0</v>
      </c>
    </row>
    <row r="81" spans="1:10" ht="25.5" x14ac:dyDescent="0.25">
      <c r="A81" s="10" t="s">
        <v>265</v>
      </c>
      <c r="B81" s="11" t="s">
        <v>17</v>
      </c>
      <c r="C81" s="33" t="s">
        <v>266</v>
      </c>
      <c r="D81" s="13" t="s">
        <v>267</v>
      </c>
      <c r="E81" s="14" t="s">
        <v>62</v>
      </c>
      <c r="F81" s="15">
        <v>8</v>
      </c>
      <c r="G81" s="16"/>
      <c r="H81" s="17" t="s">
        <v>19</v>
      </c>
      <c r="I81" s="15">
        <f t="shared" si="19"/>
        <v>0</v>
      </c>
      <c r="J81" s="70">
        <f t="shared" ref="J81:J82" si="29">ROUND(F81*I81,2)</f>
        <v>0</v>
      </c>
    </row>
    <row r="82" spans="1:10" ht="38.25" x14ac:dyDescent="0.25">
      <c r="A82" s="10" t="s">
        <v>268</v>
      </c>
      <c r="B82" s="11" t="s">
        <v>17</v>
      </c>
      <c r="C82" s="33" t="s">
        <v>269</v>
      </c>
      <c r="D82" s="13" t="s">
        <v>270</v>
      </c>
      <c r="E82" s="14" t="s">
        <v>62</v>
      </c>
      <c r="F82" s="15">
        <v>1</v>
      </c>
      <c r="G82" s="16"/>
      <c r="H82" s="17" t="s">
        <v>19</v>
      </c>
      <c r="I82" s="15">
        <f t="shared" si="19"/>
        <v>0</v>
      </c>
      <c r="J82" s="70">
        <f t="shared" si="29"/>
        <v>0</v>
      </c>
    </row>
    <row r="83" spans="1:10" ht="38.25" x14ac:dyDescent="0.25">
      <c r="A83" s="10" t="s">
        <v>271</v>
      </c>
      <c r="B83" s="11" t="s">
        <v>17</v>
      </c>
      <c r="C83" s="33" t="s">
        <v>272</v>
      </c>
      <c r="D83" s="13" t="s">
        <v>273</v>
      </c>
      <c r="E83" s="14" t="s">
        <v>62</v>
      </c>
      <c r="F83" s="15">
        <v>2</v>
      </c>
      <c r="G83" s="16"/>
      <c r="H83" s="17" t="s">
        <v>19</v>
      </c>
      <c r="I83" s="15">
        <f t="shared" si="13"/>
        <v>0</v>
      </c>
      <c r="J83" s="70">
        <f>ROUND(F83*I83,2)</f>
        <v>0</v>
      </c>
    </row>
    <row r="84" spans="1:10" x14ac:dyDescent="0.25">
      <c r="A84" s="53" t="s">
        <v>274</v>
      </c>
      <c r="B84" s="54"/>
      <c r="C84" s="55"/>
      <c r="D84" s="56" t="s">
        <v>275</v>
      </c>
      <c r="E84" s="57" t="s">
        <v>18</v>
      </c>
      <c r="F84" s="58">
        <v>0</v>
      </c>
      <c r="G84" s="59"/>
      <c r="H84" s="60"/>
      <c r="I84" s="58"/>
      <c r="J84" s="69">
        <f>SUM(J85:J93)</f>
        <v>0</v>
      </c>
    </row>
    <row r="85" spans="1:10" ht="51" x14ac:dyDescent="0.25">
      <c r="A85" s="10" t="s">
        <v>276</v>
      </c>
      <c r="B85" s="11" t="s">
        <v>23</v>
      </c>
      <c r="C85" s="33" t="s">
        <v>63</v>
      </c>
      <c r="D85" s="13" t="s">
        <v>277</v>
      </c>
      <c r="E85" s="14" t="s">
        <v>24</v>
      </c>
      <c r="F85" s="15">
        <v>2</v>
      </c>
      <c r="G85" s="16"/>
      <c r="H85" s="17" t="s">
        <v>19</v>
      </c>
      <c r="I85" s="15">
        <f>ROUND(G85+G85*$H$7,2)</f>
        <v>0</v>
      </c>
      <c r="J85" s="70">
        <f>ROUND(F85*I85,2)</f>
        <v>0</v>
      </c>
    </row>
    <row r="86" spans="1:10" ht="63.75" x14ac:dyDescent="0.25">
      <c r="A86" s="10" t="s">
        <v>278</v>
      </c>
      <c r="B86" s="11" t="s">
        <v>17</v>
      </c>
      <c r="C86" s="33" t="s">
        <v>279</v>
      </c>
      <c r="D86" s="13" t="s">
        <v>280</v>
      </c>
      <c r="E86" s="14" t="s">
        <v>62</v>
      </c>
      <c r="F86" s="15">
        <v>1</v>
      </c>
      <c r="G86" s="16"/>
      <c r="H86" s="17" t="s">
        <v>19</v>
      </c>
      <c r="I86" s="15">
        <f t="shared" ref="I86:I93" si="30">ROUND(G86+G86*$H$7,2)</f>
        <v>0</v>
      </c>
      <c r="J86" s="70">
        <f t="shared" ref="J86" si="31">ROUND(F86*I86,2)</f>
        <v>0</v>
      </c>
    </row>
    <row r="87" spans="1:10" ht="38.25" x14ac:dyDescent="0.25">
      <c r="A87" s="10" t="s">
        <v>281</v>
      </c>
      <c r="B87" s="11" t="s">
        <v>17</v>
      </c>
      <c r="C87" s="33" t="s">
        <v>282</v>
      </c>
      <c r="D87" s="13" t="s">
        <v>283</v>
      </c>
      <c r="E87" s="14" t="s">
        <v>62</v>
      </c>
      <c r="F87" s="15">
        <v>5</v>
      </c>
      <c r="G87" s="16"/>
      <c r="H87" s="17" t="s">
        <v>19</v>
      </c>
      <c r="I87" s="15">
        <f t="shared" si="30"/>
        <v>0</v>
      </c>
      <c r="J87" s="70">
        <f>ROUND(F87*I87,2)</f>
        <v>0</v>
      </c>
    </row>
    <row r="88" spans="1:10" ht="25.5" x14ac:dyDescent="0.25">
      <c r="A88" s="10" t="s">
        <v>284</v>
      </c>
      <c r="B88" s="11" t="s">
        <v>17</v>
      </c>
      <c r="C88" s="33" t="s">
        <v>239</v>
      </c>
      <c r="D88" s="13" t="s">
        <v>240</v>
      </c>
      <c r="E88" s="14" t="s">
        <v>62</v>
      </c>
      <c r="F88" s="15">
        <v>5</v>
      </c>
      <c r="G88" s="16"/>
      <c r="H88" s="17" t="s">
        <v>19</v>
      </c>
      <c r="I88" s="15">
        <f t="shared" si="30"/>
        <v>0</v>
      </c>
      <c r="J88" s="70">
        <f t="shared" ref="J88:J90" si="32">ROUND(F88*I88,2)</f>
        <v>0</v>
      </c>
    </row>
    <row r="89" spans="1:10" ht="25.5" x14ac:dyDescent="0.25">
      <c r="A89" s="10" t="s">
        <v>285</v>
      </c>
      <c r="B89" s="11" t="s">
        <v>17</v>
      </c>
      <c r="C89" s="33" t="s">
        <v>286</v>
      </c>
      <c r="D89" s="13" t="s">
        <v>287</v>
      </c>
      <c r="E89" s="14" t="s">
        <v>62</v>
      </c>
      <c r="F89" s="15">
        <v>1</v>
      </c>
      <c r="G89" s="16"/>
      <c r="H89" s="17" t="s">
        <v>19</v>
      </c>
      <c r="I89" s="15">
        <f t="shared" si="30"/>
        <v>0</v>
      </c>
      <c r="J89" s="70">
        <f t="shared" si="32"/>
        <v>0</v>
      </c>
    </row>
    <row r="90" spans="1:10" ht="38.25" x14ac:dyDescent="0.25">
      <c r="A90" s="10" t="s">
        <v>288</v>
      </c>
      <c r="B90" s="11" t="s">
        <v>17</v>
      </c>
      <c r="C90" s="33" t="s">
        <v>289</v>
      </c>
      <c r="D90" s="13" t="s">
        <v>290</v>
      </c>
      <c r="E90" s="14" t="s">
        <v>62</v>
      </c>
      <c r="F90" s="15">
        <v>1</v>
      </c>
      <c r="G90" s="16"/>
      <c r="H90" s="17" t="s">
        <v>19</v>
      </c>
      <c r="I90" s="15">
        <f t="shared" si="30"/>
        <v>0</v>
      </c>
      <c r="J90" s="70">
        <f t="shared" si="32"/>
        <v>0</v>
      </c>
    </row>
    <row r="91" spans="1:10" ht="25.5" x14ac:dyDescent="0.25">
      <c r="A91" s="10" t="s">
        <v>291</v>
      </c>
      <c r="B91" s="11" t="s">
        <v>17</v>
      </c>
      <c r="C91" s="33" t="s">
        <v>292</v>
      </c>
      <c r="D91" s="13" t="s">
        <v>293</v>
      </c>
      <c r="E91" s="14" t="s">
        <v>62</v>
      </c>
      <c r="F91" s="15">
        <v>3</v>
      </c>
      <c r="G91" s="16"/>
      <c r="H91" s="17" t="s">
        <v>19</v>
      </c>
      <c r="I91" s="15">
        <f t="shared" si="30"/>
        <v>0</v>
      </c>
      <c r="J91" s="70">
        <f>ROUND(F91*I91,2)</f>
        <v>0</v>
      </c>
    </row>
    <row r="92" spans="1:10" ht="38.25" x14ac:dyDescent="0.25">
      <c r="A92" s="10" t="s">
        <v>294</v>
      </c>
      <c r="B92" s="11" t="s">
        <v>17</v>
      </c>
      <c r="C92" s="33" t="s">
        <v>295</v>
      </c>
      <c r="D92" s="13" t="s">
        <v>296</v>
      </c>
      <c r="E92" s="14" t="s">
        <v>29</v>
      </c>
      <c r="F92" s="15">
        <v>12.84</v>
      </c>
      <c r="G92" s="16"/>
      <c r="H92" s="17" t="s">
        <v>19</v>
      </c>
      <c r="I92" s="15">
        <f t="shared" si="30"/>
        <v>0</v>
      </c>
      <c r="J92" s="70">
        <f t="shared" ref="J92:J93" si="33">ROUND(F92*I92,2)</f>
        <v>0</v>
      </c>
    </row>
    <row r="93" spans="1:10" ht="38.25" x14ac:dyDescent="0.25">
      <c r="A93" s="10" t="s">
        <v>297</v>
      </c>
      <c r="B93" s="11" t="s">
        <v>17</v>
      </c>
      <c r="C93" s="33" t="s">
        <v>298</v>
      </c>
      <c r="D93" s="13" t="s">
        <v>299</v>
      </c>
      <c r="E93" s="14" t="s">
        <v>29</v>
      </c>
      <c r="F93" s="15">
        <v>5.28</v>
      </c>
      <c r="G93" s="16"/>
      <c r="H93" s="17" t="s">
        <v>19</v>
      </c>
      <c r="I93" s="15">
        <f t="shared" si="30"/>
        <v>0</v>
      </c>
      <c r="J93" s="70">
        <f t="shared" si="33"/>
        <v>0</v>
      </c>
    </row>
    <row r="94" spans="1:10" x14ac:dyDescent="0.25">
      <c r="A94" s="53" t="s">
        <v>300</v>
      </c>
      <c r="B94" s="54" t="s">
        <v>17</v>
      </c>
      <c r="C94" s="55"/>
      <c r="D94" s="56" t="s">
        <v>301</v>
      </c>
      <c r="E94" s="57" t="s">
        <v>18</v>
      </c>
      <c r="F94" s="58">
        <v>0</v>
      </c>
      <c r="G94" s="59"/>
      <c r="H94" s="60"/>
      <c r="I94" s="58"/>
      <c r="J94" s="69">
        <f>SUM(J95:J127)</f>
        <v>0</v>
      </c>
    </row>
    <row r="95" spans="1:10" ht="25.5" x14ac:dyDescent="0.25">
      <c r="A95" s="10" t="s">
        <v>302</v>
      </c>
      <c r="B95" s="11" t="s">
        <v>17</v>
      </c>
      <c r="C95" s="33" t="s">
        <v>303</v>
      </c>
      <c r="D95" s="13" t="s">
        <v>304</v>
      </c>
      <c r="E95" s="14" t="s">
        <v>62</v>
      </c>
      <c r="F95" s="15">
        <v>94</v>
      </c>
      <c r="G95" s="16"/>
      <c r="H95" s="17" t="s">
        <v>19</v>
      </c>
      <c r="I95" s="15">
        <f>ROUND(G95+G95*$H$7,2)</f>
        <v>0</v>
      </c>
      <c r="J95" s="70">
        <f>ROUND(F95*I95,2)</f>
        <v>0</v>
      </c>
    </row>
    <row r="96" spans="1:10" ht="25.5" x14ac:dyDescent="0.25">
      <c r="A96" s="10" t="s">
        <v>305</v>
      </c>
      <c r="B96" s="11" t="s">
        <v>17</v>
      </c>
      <c r="C96" s="33" t="s">
        <v>306</v>
      </c>
      <c r="D96" s="13" t="s">
        <v>307</v>
      </c>
      <c r="E96" s="14" t="s">
        <v>62</v>
      </c>
      <c r="F96" s="15">
        <v>1</v>
      </c>
      <c r="G96" s="16"/>
      <c r="H96" s="17" t="s">
        <v>19</v>
      </c>
      <c r="I96" s="15">
        <f t="shared" ref="I96:I127" si="34">ROUND(G96+G96*$H$7,2)</f>
        <v>0</v>
      </c>
      <c r="J96" s="70">
        <f t="shared" ref="J96" si="35">ROUND(F96*I96,2)</f>
        <v>0</v>
      </c>
    </row>
    <row r="97" spans="1:10" ht="51" x14ac:dyDescent="0.25">
      <c r="A97" s="10" t="s">
        <v>308</v>
      </c>
      <c r="B97" s="11" t="s">
        <v>23</v>
      </c>
      <c r="C97" s="33" t="s">
        <v>309</v>
      </c>
      <c r="D97" s="13" t="s">
        <v>310</v>
      </c>
      <c r="E97" s="14" t="s">
        <v>24</v>
      </c>
      <c r="F97" s="15">
        <v>1</v>
      </c>
      <c r="G97" s="16"/>
      <c r="H97" s="17" t="s">
        <v>19</v>
      </c>
      <c r="I97" s="15">
        <f t="shared" si="34"/>
        <v>0</v>
      </c>
      <c r="J97" s="70">
        <f>ROUND(F97*I97,2)</f>
        <v>0</v>
      </c>
    </row>
    <row r="98" spans="1:10" ht="38.25" x14ac:dyDescent="0.25">
      <c r="A98" s="10" t="s">
        <v>311</v>
      </c>
      <c r="B98" s="11" t="s">
        <v>17</v>
      </c>
      <c r="C98" s="33" t="s">
        <v>312</v>
      </c>
      <c r="D98" s="13" t="s">
        <v>313</v>
      </c>
      <c r="E98" s="14" t="s">
        <v>31</v>
      </c>
      <c r="F98" s="15">
        <v>171.49</v>
      </c>
      <c r="G98" s="16"/>
      <c r="H98" s="17" t="s">
        <v>19</v>
      </c>
      <c r="I98" s="15">
        <f t="shared" si="34"/>
        <v>0</v>
      </c>
      <c r="J98" s="70">
        <f t="shared" ref="J98:J100" si="36">ROUND(F98*I98,2)</f>
        <v>0</v>
      </c>
    </row>
    <row r="99" spans="1:10" ht="38.25" x14ac:dyDescent="0.25">
      <c r="A99" s="10" t="s">
        <v>314</v>
      </c>
      <c r="B99" s="11" t="s">
        <v>17</v>
      </c>
      <c r="C99" s="33" t="s">
        <v>315</v>
      </c>
      <c r="D99" s="13" t="s">
        <v>316</v>
      </c>
      <c r="E99" s="14" t="s">
        <v>31</v>
      </c>
      <c r="F99" s="15">
        <v>27.55</v>
      </c>
      <c r="G99" s="16"/>
      <c r="H99" s="17" t="s">
        <v>19</v>
      </c>
      <c r="I99" s="15">
        <f t="shared" si="34"/>
        <v>0</v>
      </c>
      <c r="J99" s="70">
        <f t="shared" si="36"/>
        <v>0</v>
      </c>
    </row>
    <row r="100" spans="1:10" ht="38.25" x14ac:dyDescent="0.25">
      <c r="A100" s="10" t="s">
        <v>317</v>
      </c>
      <c r="B100" s="11" t="s">
        <v>17</v>
      </c>
      <c r="C100" s="33" t="s">
        <v>318</v>
      </c>
      <c r="D100" s="13" t="s">
        <v>319</v>
      </c>
      <c r="E100" s="14" t="s">
        <v>31</v>
      </c>
      <c r="F100" s="15">
        <v>102.94</v>
      </c>
      <c r="G100" s="16"/>
      <c r="H100" s="17" t="s">
        <v>19</v>
      </c>
      <c r="I100" s="15">
        <f t="shared" si="34"/>
        <v>0</v>
      </c>
      <c r="J100" s="70">
        <f t="shared" si="36"/>
        <v>0</v>
      </c>
    </row>
    <row r="101" spans="1:10" ht="38.25" x14ac:dyDescent="0.25">
      <c r="A101" s="10" t="s">
        <v>320</v>
      </c>
      <c r="B101" s="11" t="s">
        <v>17</v>
      </c>
      <c r="C101" s="33" t="s">
        <v>321</v>
      </c>
      <c r="D101" s="13" t="s">
        <v>322</v>
      </c>
      <c r="E101" s="14" t="s">
        <v>31</v>
      </c>
      <c r="F101" s="15">
        <v>116.96</v>
      </c>
      <c r="G101" s="16"/>
      <c r="H101" s="17" t="s">
        <v>19</v>
      </c>
      <c r="I101" s="15">
        <f t="shared" si="34"/>
        <v>0</v>
      </c>
      <c r="J101" s="70">
        <f>ROUND(F101*I101,2)</f>
        <v>0</v>
      </c>
    </row>
    <row r="102" spans="1:10" ht="25.5" x14ac:dyDescent="0.25">
      <c r="A102" s="10" t="s">
        <v>323</v>
      </c>
      <c r="B102" s="11" t="s">
        <v>17</v>
      </c>
      <c r="C102" s="33" t="s">
        <v>324</v>
      </c>
      <c r="D102" s="13" t="s">
        <v>325</v>
      </c>
      <c r="E102" s="14" t="s">
        <v>62</v>
      </c>
      <c r="F102" s="15">
        <v>1</v>
      </c>
      <c r="G102" s="16"/>
      <c r="H102" s="17" t="s">
        <v>19</v>
      </c>
      <c r="I102" s="15">
        <f t="shared" si="34"/>
        <v>0</v>
      </c>
      <c r="J102" s="70">
        <f t="shared" ref="J102:J104" si="37">ROUND(F102*I102,2)</f>
        <v>0</v>
      </c>
    </row>
    <row r="103" spans="1:10" ht="25.5" x14ac:dyDescent="0.25">
      <c r="A103" s="10" t="s">
        <v>326</v>
      </c>
      <c r="B103" s="11" t="s">
        <v>17</v>
      </c>
      <c r="C103" s="33" t="s">
        <v>327</v>
      </c>
      <c r="D103" s="13" t="s">
        <v>328</v>
      </c>
      <c r="E103" s="14" t="s">
        <v>62</v>
      </c>
      <c r="F103" s="15">
        <v>17</v>
      </c>
      <c r="G103" s="16"/>
      <c r="H103" s="17" t="s">
        <v>19</v>
      </c>
      <c r="I103" s="15">
        <f t="shared" si="34"/>
        <v>0</v>
      </c>
      <c r="J103" s="70">
        <f t="shared" si="37"/>
        <v>0</v>
      </c>
    </row>
    <row r="104" spans="1:10" ht="25.5" x14ac:dyDescent="0.25">
      <c r="A104" s="10" t="s">
        <v>329</v>
      </c>
      <c r="B104" s="11" t="s">
        <v>17</v>
      </c>
      <c r="C104" s="33" t="s">
        <v>330</v>
      </c>
      <c r="D104" s="13" t="s">
        <v>331</v>
      </c>
      <c r="E104" s="14" t="s">
        <v>62</v>
      </c>
      <c r="F104" s="15">
        <v>6</v>
      </c>
      <c r="G104" s="16"/>
      <c r="H104" s="17" t="s">
        <v>19</v>
      </c>
      <c r="I104" s="15">
        <f t="shared" si="34"/>
        <v>0</v>
      </c>
      <c r="J104" s="70">
        <f t="shared" si="37"/>
        <v>0</v>
      </c>
    </row>
    <row r="105" spans="1:10" ht="38.25" x14ac:dyDescent="0.25">
      <c r="A105" s="10" t="s">
        <v>332</v>
      </c>
      <c r="B105" s="11" t="s">
        <v>23</v>
      </c>
      <c r="C105" s="33" t="s">
        <v>61</v>
      </c>
      <c r="D105" s="13" t="s">
        <v>333</v>
      </c>
      <c r="E105" s="14" t="s">
        <v>24</v>
      </c>
      <c r="F105" s="15">
        <v>1</v>
      </c>
      <c r="G105" s="16"/>
      <c r="H105" s="17" t="s">
        <v>19</v>
      </c>
      <c r="I105" s="15">
        <f t="shared" si="34"/>
        <v>0</v>
      </c>
      <c r="J105" s="70">
        <f>ROUND(F105*I105,2)</f>
        <v>0</v>
      </c>
    </row>
    <row r="106" spans="1:10" ht="25.5" x14ac:dyDescent="0.25">
      <c r="A106" s="10" t="s">
        <v>334</v>
      </c>
      <c r="B106" s="11" t="s">
        <v>17</v>
      </c>
      <c r="C106" s="33" t="s">
        <v>335</v>
      </c>
      <c r="D106" s="13" t="s">
        <v>336</v>
      </c>
      <c r="E106" s="14" t="s">
        <v>62</v>
      </c>
      <c r="F106" s="15">
        <v>8</v>
      </c>
      <c r="G106" s="16"/>
      <c r="H106" s="17" t="s">
        <v>19</v>
      </c>
      <c r="I106" s="15">
        <f t="shared" si="34"/>
        <v>0</v>
      </c>
      <c r="J106" s="70">
        <f t="shared" ref="J106:J109" si="38">ROUND(F106*I106,2)</f>
        <v>0</v>
      </c>
    </row>
    <row r="107" spans="1:10" ht="25.5" x14ac:dyDescent="0.25">
      <c r="A107" s="10" t="s">
        <v>337</v>
      </c>
      <c r="B107" s="11" t="s">
        <v>17</v>
      </c>
      <c r="C107" s="33" t="s">
        <v>338</v>
      </c>
      <c r="D107" s="13" t="s">
        <v>339</v>
      </c>
      <c r="E107" s="14" t="s">
        <v>62</v>
      </c>
      <c r="F107" s="15">
        <v>8</v>
      </c>
      <c r="G107" s="16"/>
      <c r="H107" s="17" t="s">
        <v>19</v>
      </c>
      <c r="I107" s="15">
        <f t="shared" si="34"/>
        <v>0</v>
      </c>
      <c r="J107" s="70">
        <f t="shared" si="38"/>
        <v>0</v>
      </c>
    </row>
    <row r="108" spans="1:10" ht="25.5" x14ac:dyDescent="0.25">
      <c r="A108" s="10" t="s">
        <v>340</v>
      </c>
      <c r="B108" s="11" t="s">
        <v>17</v>
      </c>
      <c r="C108" s="33" t="s">
        <v>341</v>
      </c>
      <c r="D108" s="13" t="s">
        <v>342</v>
      </c>
      <c r="E108" s="14" t="s">
        <v>62</v>
      </c>
      <c r="F108" s="15">
        <v>46</v>
      </c>
      <c r="G108" s="16"/>
      <c r="H108" s="17" t="s">
        <v>19</v>
      </c>
      <c r="I108" s="15">
        <f t="shared" si="34"/>
        <v>0</v>
      </c>
      <c r="J108" s="70">
        <f t="shared" si="38"/>
        <v>0</v>
      </c>
    </row>
    <row r="109" spans="1:10" ht="25.5" x14ac:dyDescent="0.25">
      <c r="A109" s="10" t="s">
        <v>343</v>
      </c>
      <c r="B109" s="11" t="s">
        <v>17</v>
      </c>
      <c r="C109" s="33" t="s">
        <v>344</v>
      </c>
      <c r="D109" s="13" t="s">
        <v>345</v>
      </c>
      <c r="E109" s="14" t="s">
        <v>62</v>
      </c>
      <c r="F109" s="15">
        <v>25</v>
      </c>
      <c r="G109" s="16"/>
      <c r="H109" s="17" t="s">
        <v>19</v>
      </c>
      <c r="I109" s="15">
        <f t="shared" si="34"/>
        <v>0</v>
      </c>
      <c r="J109" s="70">
        <f t="shared" si="38"/>
        <v>0</v>
      </c>
    </row>
    <row r="110" spans="1:10" ht="25.5" x14ac:dyDescent="0.25">
      <c r="A110" s="10" t="s">
        <v>346</v>
      </c>
      <c r="B110" s="11" t="s">
        <v>17</v>
      </c>
      <c r="C110" s="33" t="s">
        <v>347</v>
      </c>
      <c r="D110" s="13" t="s">
        <v>348</v>
      </c>
      <c r="E110" s="14" t="s">
        <v>62</v>
      </c>
      <c r="F110" s="15">
        <v>14</v>
      </c>
      <c r="G110" s="16"/>
      <c r="H110" s="17" t="s">
        <v>19</v>
      </c>
      <c r="I110" s="15">
        <f t="shared" si="34"/>
        <v>0</v>
      </c>
      <c r="J110" s="70">
        <f>ROUND(F110*I110,2)</f>
        <v>0</v>
      </c>
    </row>
    <row r="111" spans="1:10" ht="25.5" x14ac:dyDescent="0.25">
      <c r="A111" s="10" t="s">
        <v>349</v>
      </c>
      <c r="B111" s="11" t="s">
        <v>17</v>
      </c>
      <c r="C111" s="33" t="s">
        <v>350</v>
      </c>
      <c r="D111" s="13" t="s">
        <v>351</v>
      </c>
      <c r="E111" s="14" t="s">
        <v>62</v>
      </c>
      <c r="F111" s="15">
        <v>31</v>
      </c>
      <c r="G111" s="16"/>
      <c r="H111" s="17" t="s">
        <v>19</v>
      </c>
      <c r="I111" s="15">
        <f t="shared" si="34"/>
        <v>0</v>
      </c>
      <c r="J111" s="70">
        <f t="shared" ref="J111:J112" si="39">ROUND(F111*I111,2)</f>
        <v>0</v>
      </c>
    </row>
    <row r="112" spans="1:10" ht="38.25" x14ac:dyDescent="0.25">
      <c r="A112" s="10" t="s">
        <v>352</v>
      </c>
      <c r="B112" s="11" t="s">
        <v>17</v>
      </c>
      <c r="C112" s="33" t="s">
        <v>353</v>
      </c>
      <c r="D112" s="13" t="s">
        <v>354</v>
      </c>
      <c r="E112" s="14" t="s">
        <v>31</v>
      </c>
      <c r="F112" s="15">
        <v>211.21</v>
      </c>
      <c r="G112" s="16"/>
      <c r="H112" s="17" t="s">
        <v>19</v>
      </c>
      <c r="I112" s="15">
        <f t="shared" si="34"/>
        <v>0</v>
      </c>
      <c r="J112" s="70">
        <f t="shared" si="39"/>
        <v>0</v>
      </c>
    </row>
    <row r="113" spans="1:10" ht="38.25" x14ac:dyDescent="0.25">
      <c r="A113" s="10" t="s">
        <v>355</v>
      </c>
      <c r="B113" s="11" t="s">
        <v>17</v>
      </c>
      <c r="C113" s="33" t="s">
        <v>356</v>
      </c>
      <c r="D113" s="13" t="s">
        <v>357</v>
      </c>
      <c r="E113" s="14" t="s">
        <v>31</v>
      </c>
      <c r="F113" s="15">
        <v>52.8</v>
      </c>
      <c r="G113" s="16"/>
      <c r="H113" s="17" t="s">
        <v>19</v>
      </c>
      <c r="I113" s="15">
        <f t="shared" si="34"/>
        <v>0</v>
      </c>
      <c r="J113" s="70">
        <f>ROUND(F113*I113,2)</f>
        <v>0</v>
      </c>
    </row>
    <row r="114" spans="1:10" ht="38.25" x14ac:dyDescent="0.25">
      <c r="A114" s="10" t="s">
        <v>358</v>
      </c>
      <c r="B114" s="11" t="s">
        <v>17</v>
      </c>
      <c r="C114" s="33" t="s">
        <v>359</v>
      </c>
      <c r="D114" s="13" t="s">
        <v>360</v>
      </c>
      <c r="E114" s="14" t="s">
        <v>31</v>
      </c>
      <c r="F114" s="15">
        <v>287.94</v>
      </c>
      <c r="G114" s="16"/>
      <c r="H114" s="17" t="s">
        <v>19</v>
      </c>
      <c r="I114" s="15">
        <f t="shared" si="34"/>
        <v>0</v>
      </c>
      <c r="J114" s="70">
        <f t="shared" ref="J114:J116" si="40">ROUND(F114*I114,2)</f>
        <v>0</v>
      </c>
    </row>
    <row r="115" spans="1:10" ht="38.25" x14ac:dyDescent="0.25">
      <c r="A115" s="10" t="s">
        <v>361</v>
      </c>
      <c r="B115" s="11" t="s">
        <v>17</v>
      </c>
      <c r="C115" s="33" t="s">
        <v>362</v>
      </c>
      <c r="D115" s="13" t="s">
        <v>363</v>
      </c>
      <c r="E115" s="14" t="s">
        <v>31</v>
      </c>
      <c r="F115" s="15">
        <v>1271.92</v>
      </c>
      <c r="G115" s="16"/>
      <c r="H115" s="17" t="s">
        <v>19</v>
      </c>
      <c r="I115" s="15">
        <f t="shared" si="34"/>
        <v>0</v>
      </c>
      <c r="J115" s="70">
        <f t="shared" si="40"/>
        <v>0</v>
      </c>
    </row>
    <row r="116" spans="1:10" ht="38.25" x14ac:dyDescent="0.25">
      <c r="A116" s="10" t="s">
        <v>364</v>
      </c>
      <c r="B116" s="11" t="s">
        <v>17</v>
      </c>
      <c r="C116" s="33" t="s">
        <v>365</v>
      </c>
      <c r="D116" s="13" t="s">
        <v>366</v>
      </c>
      <c r="E116" s="14" t="s">
        <v>31</v>
      </c>
      <c r="F116" s="15">
        <v>459.72</v>
      </c>
      <c r="G116" s="16"/>
      <c r="H116" s="17" t="s">
        <v>19</v>
      </c>
      <c r="I116" s="15">
        <f t="shared" si="34"/>
        <v>0</v>
      </c>
      <c r="J116" s="70">
        <f t="shared" si="40"/>
        <v>0</v>
      </c>
    </row>
    <row r="117" spans="1:10" ht="25.5" x14ac:dyDescent="0.25">
      <c r="A117" s="10" t="s">
        <v>367</v>
      </c>
      <c r="B117" s="11" t="s">
        <v>17</v>
      </c>
      <c r="C117" s="33" t="s">
        <v>368</v>
      </c>
      <c r="D117" s="13" t="s">
        <v>369</v>
      </c>
      <c r="E117" s="14" t="s">
        <v>62</v>
      </c>
      <c r="F117" s="15">
        <v>2</v>
      </c>
      <c r="G117" s="16"/>
      <c r="H117" s="17" t="s">
        <v>19</v>
      </c>
      <c r="I117" s="15">
        <f t="shared" si="34"/>
        <v>0</v>
      </c>
      <c r="J117" s="70">
        <f>ROUND(F117*I117,2)</f>
        <v>0</v>
      </c>
    </row>
    <row r="118" spans="1:10" ht="25.5" x14ac:dyDescent="0.25">
      <c r="A118" s="10" t="s">
        <v>370</v>
      </c>
      <c r="B118" s="11" t="s">
        <v>17</v>
      </c>
      <c r="C118" s="33" t="s">
        <v>371</v>
      </c>
      <c r="D118" s="13" t="s">
        <v>372</v>
      </c>
      <c r="E118" s="14" t="s">
        <v>62</v>
      </c>
      <c r="F118" s="15">
        <v>2</v>
      </c>
      <c r="G118" s="16"/>
      <c r="H118" s="17" t="s">
        <v>19</v>
      </c>
      <c r="I118" s="15">
        <f t="shared" si="34"/>
        <v>0</v>
      </c>
      <c r="J118" s="70">
        <f t="shared" ref="J118:J120" si="41">ROUND(F118*I118,2)</f>
        <v>0</v>
      </c>
    </row>
    <row r="119" spans="1:10" ht="25.5" x14ac:dyDescent="0.25">
      <c r="A119" s="10" t="s">
        <v>373</v>
      </c>
      <c r="B119" s="11" t="s">
        <v>17</v>
      </c>
      <c r="C119" s="33" t="s">
        <v>374</v>
      </c>
      <c r="D119" s="13" t="s">
        <v>375</v>
      </c>
      <c r="E119" s="14" t="s">
        <v>62</v>
      </c>
      <c r="F119" s="15">
        <v>2</v>
      </c>
      <c r="G119" s="16"/>
      <c r="H119" s="17" t="s">
        <v>19</v>
      </c>
      <c r="I119" s="15">
        <f t="shared" si="34"/>
        <v>0</v>
      </c>
      <c r="J119" s="70">
        <f t="shared" si="41"/>
        <v>0</v>
      </c>
    </row>
    <row r="120" spans="1:10" ht="25.5" x14ac:dyDescent="0.25">
      <c r="A120" s="10" t="s">
        <v>376</v>
      </c>
      <c r="B120" s="11" t="s">
        <v>17</v>
      </c>
      <c r="C120" s="33" t="s">
        <v>377</v>
      </c>
      <c r="D120" s="13" t="s">
        <v>378</v>
      </c>
      <c r="E120" s="14" t="s">
        <v>62</v>
      </c>
      <c r="F120" s="15">
        <v>12</v>
      </c>
      <c r="G120" s="16"/>
      <c r="H120" s="17" t="s">
        <v>19</v>
      </c>
      <c r="I120" s="15">
        <f t="shared" si="34"/>
        <v>0</v>
      </c>
      <c r="J120" s="70">
        <f t="shared" si="41"/>
        <v>0</v>
      </c>
    </row>
    <row r="121" spans="1:10" ht="25.5" x14ac:dyDescent="0.25">
      <c r="A121" s="10" t="s">
        <v>379</v>
      </c>
      <c r="B121" s="11" t="s">
        <v>17</v>
      </c>
      <c r="C121" s="33" t="s">
        <v>380</v>
      </c>
      <c r="D121" s="13" t="s">
        <v>381</v>
      </c>
      <c r="E121" s="14" t="s">
        <v>62</v>
      </c>
      <c r="F121" s="15">
        <v>2</v>
      </c>
      <c r="G121" s="16"/>
      <c r="H121" s="17" t="s">
        <v>19</v>
      </c>
      <c r="I121" s="15">
        <f t="shared" si="34"/>
        <v>0</v>
      </c>
      <c r="J121" s="70">
        <f>ROUND(F121*I121,2)</f>
        <v>0</v>
      </c>
    </row>
    <row r="122" spans="1:10" ht="25.5" x14ac:dyDescent="0.25">
      <c r="A122" s="10" t="s">
        <v>382</v>
      </c>
      <c r="B122" s="11" t="s">
        <v>17</v>
      </c>
      <c r="C122" s="33" t="s">
        <v>383</v>
      </c>
      <c r="D122" s="13" t="s">
        <v>384</v>
      </c>
      <c r="E122" s="14" t="s">
        <v>62</v>
      </c>
      <c r="F122" s="15">
        <v>5</v>
      </c>
      <c r="G122" s="16"/>
      <c r="H122" s="17" t="s">
        <v>19</v>
      </c>
      <c r="I122" s="15">
        <f t="shared" si="34"/>
        <v>0</v>
      </c>
      <c r="J122" s="70">
        <f t="shared" ref="J122:J125" si="42">ROUND(F122*I122,2)</f>
        <v>0</v>
      </c>
    </row>
    <row r="123" spans="1:10" ht="25.5" x14ac:dyDescent="0.25">
      <c r="A123" s="10" t="s">
        <v>385</v>
      </c>
      <c r="B123" s="11" t="s">
        <v>17</v>
      </c>
      <c r="C123" s="33" t="s">
        <v>386</v>
      </c>
      <c r="D123" s="13" t="s">
        <v>387</v>
      </c>
      <c r="E123" s="14" t="s">
        <v>62</v>
      </c>
      <c r="F123" s="15">
        <v>4</v>
      </c>
      <c r="G123" s="16"/>
      <c r="H123" s="17" t="s">
        <v>19</v>
      </c>
      <c r="I123" s="15">
        <f t="shared" si="34"/>
        <v>0</v>
      </c>
      <c r="J123" s="70">
        <f t="shared" si="42"/>
        <v>0</v>
      </c>
    </row>
    <row r="124" spans="1:10" ht="38.25" x14ac:dyDescent="0.25">
      <c r="A124" s="10" t="s">
        <v>388</v>
      </c>
      <c r="B124" s="11" t="s">
        <v>23</v>
      </c>
      <c r="C124" s="33" t="s">
        <v>389</v>
      </c>
      <c r="D124" s="13" t="s">
        <v>390</v>
      </c>
      <c r="E124" s="14" t="s">
        <v>24</v>
      </c>
      <c r="F124" s="15">
        <v>1</v>
      </c>
      <c r="G124" s="16"/>
      <c r="H124" s="17" t="s">
        <v>19</v>
      </c>
      <c r="I124" s="15">
        <f t="shared" si="34"/>
        <v>0</v>
      </c>
      <c r="J124" s="70">
        <f t="shared" si="42"/>
        <v>0</v>
      </c>
    </row>
    <row r="125" spans="1:10" ht="25.5" x14ac:dyDescent="0.25">
      <c r="A125" s="10" t="s">
        <v>391</v>
      </c>
      <c r="B125" s="11" t="s">
        <v>392</v>
      </c>
      <c r="C125" s="33" t="s">
        <v>393</v>
      </c>
      <c r="D125" s="13" t="s">
        <v>394</v>
      </c>
      <c r="E125" s="14" t="s">
        <v>395</v>
      </c>
      <c r="F125" s="15">
        <v>8</v>
      </c>
      <c r="G125" s="16"/>
      <c r="H125" s="17" t="s">
        <v>19</v>
      </c>
      <c r="I125" s="15">
        <f t="shared" si="34"/>
        <v>0</v>
      </c>
      <c r="J125" s="70">
        <f t="shared" si="42"/>
        <v>0</v>
      </c>
    </row>
    <row r="126" spans="1:10" ht="38.25" x14ac:dyDescent="0.25">
      <c r="A126" s="10" t="s">
        <v>396</v>
      </c>
      <c r="B126" s="11" t="s">
        <v>17</v>
      </c>
      <c r="C126" s="33" t="s">
        <v>397</v>
      </c>
      <c r="D126" s="13" t="s">
        <v>398</v>
      </c>
      <c r="E126" s="14" t="s">
        <v>62</v>
      </c>
      <c r="F126" s="15">
        <v>1</v>
      </c>
      <c r="G126" s="16"/>
      <c r="H126" s="17" t="s">
        <v>19</v>
      </c>
      <c r="I126" s="15">
        <f t="shared" si="34"/>
        <v>0</v>
      </c>
      <c r="J126" s="70">
        <f>ROUND(F126*I126,2)</f>
        <v>0</v>
      </c>
    </row>
    <row r="127" spans="1:10" ht="38.25" x14ac:dyDescent="0.25">
      <c r="A127" s="10" t="s">
        <v>399</v>
      </c>
      <c r="B127" s="11" t="s">
        <v>17</v>
      </c>
      <c r="C127" s="33" t="s">
        <v>400</v>
      </c>
      <c r="D127" s="13" t="s">
        <v>401</v>
      </c>
      <c r="E127" s="14" t="s">
        <v>62</v>
      </c>
      <c r="F127" s="15">
        <v>1</v>
      </c>
      <c r="G127" s="16"/>
      <c r="H127" s="17" t="s">
        <v>19</v>
      </c>
      <c r="I127" s="15">
        <f t="shared" si="34"/>
        <v>0</v>
      </c>
      <c r="J127" s="70">
        <f t="shared" ref="J127" si="43">ROUND(F127*I127,2)</f>
        <v>0</v>
      </c>
    </row>
    <row r="128" spans="1:10" x14ac:dyDescent="0.25">
      <c r="A128" s="53" t="s">
        <v>402</v>
      </c>
      <c r="B128" s="54" t="s">
        <v>17</v>
      </c>
      <c r="C128" s="55"/>
      <c r="D128" s="56" t="s">
        <v>403</v>
      </c>
      <c r="E128" s="57" t="s">
        <v>18</v>
      </c>
      <c r="F128" s="58">
        <v>0</v>
      </c>
      <c r="G128" s="59"/>
      <c r="H128" s="60"/>
      <c r="I128" s="58">
        <v>0</v>
      </c>
      <c r="J128" s="69">
        <f>SUM(J129:J131)</f>
        <v>0</v>
      </c>
    </row>
    <row r="129" spans="1:10" ht="38.25" x14ac:dyDescent="0.25">
      <c r="A129" s="10" t="s">
        <v>404</v>
      </c>
      <c r="B129" s="11" t="s">
        <v>17</v>
      </c>
      <c r="C129" s="33" t="s">
        <v>405</v>
      </c>
      <c r="D129" s="13" t="s">
        <v>406</v>
      </c>
      <c r="E129" s="14" t="s">
        <v>29</v>
      </c>
      <c r="F129" s="15">
        <v>1260.3999999999999</v>
      </c>
      <c r="G129" s="16"/>
      <c r="H129" s="17" t="s">
        <v>19</v>
      </c>
      <c r="I129" s="15">
        <f t="shared" ref="I129" si="44">ROUND(G129+G129*$H$7,2)</f>
        <v>0</v>
      </c>
      <c r="J129" s="70">
        <f>ROUND(F129*I129,2)</f>
        <v>0</v>
      </c>
    </row>
    <row r="130" spans="1:10" ht="51" x14ac:dyDescent="0.25">
      <c r="A130" s="10" t="s">
        <v>407</v>
      </c>
      <c r="B130" s="11" t="s">
        <v>17</v>
      </c>
      <c r="C130" s="33" t="s">
        <v>408</v>
      </c>
      <c r="D130" s="13" t="s">
        <v>409</v>
      </c>
      <c r="E130" s="14" t="s">
        <v>29</v>
      </c>
      <c r="F130" s="15">
        <v>1047.7</v>
      </c>
      <c r="G130" s="16"/>
      <c r="H130" s="17" t="s">
        <v>19</v>
      </c>
      <c r="I130" s="15">
        <f t="shared" ref="I130" si="45">ROUND(G130+G130*$H$7,2)</f>
        <v>0</v>
      </c>
      <c r="J130" s="70">
        <f t="shared" ref="J130" si="46">ROUND(F130*I130,2)</f>
        <v>0</v>
      </c>
    </row>
    <row r="131" spans="1:10" ht="63.75" x14ac:dyDescent="0.25">
      <c r="A131" s="10" t="s">
        <v>410</v>
      </c>
      <c r="B131" s="11" t="s">
        <v>17</v>
      </c>
      <c r="C131" s="12" t="s">
        <v>411</v>
      </c>
      <c r="D131" s="13" t="s">
        <v>412</v>
      </c>
      <c r="E131" s="14" t="s">
        <v>29</v>
      </c>
      <c r="F131" s="15">
        <v>156.57</v>
      </c>
      <c r="G131" s="16"/>
      <c r="H131" s="17" t="s">
        <v>19</v>
      </c>
      <c r="I131" s="15">
        <f t="shared" ref="I131" si="47">ROUND(G131+G131*$H$7,2)</f>
        <v>0</v>
      </c>
      <c r="J131" s="70">
        <f t="shared" ref="J131" si="48">ROUND(F131*I131,2)</f>
        <v>0</v>
      </c>
    </row>
    <row r="132" spans="1:10" x14ac:dyDescent="0.25">
      <c r="A132" s="53" t="s">
        <v>413</v>
      </c>
      <c r="B132" s="54" t="s">
        <v>17</v>
      </c>
      <c r="C132" s="55"/>
      <c r="D132" s="56" t="s">
        <v>414</v>
      </c>
      <c r="E132" s="57" t="s">
        <v>18</v>
      </c>
      <c r="F132" s="58">
        <v>0</v>
      </c>
      <c r="G132" s="59"/>
      <c r="H132" s="60"/>
      <c r="I132" s="58"/>
      <c r="J132" s="69">
        <f>SUM(J133:J136)</f>
        <v>0</v>
      </c>
    </row>
    <row r="133" spans="1:10" ht="51" x14ac:dyDescent="0.25">
      <c r="A133" s="10" t="s">
        <v>415</v>
      </c>
      <c r="B133" s="11" t="s">
        <v>17</v>
      </c>
      <c r="C133" s="33" t="s">
        <v>416</v>
      </c>
      <c r="D133" s="13" t="s">
        <v>417</v>
      </c>
      <c r="E133" s="14" t="s">
        <v>29</v>
      </c>
      <c r="F133" s="15">
        <v>156.57</v>
      </c>
      <c r="G133" s="16"/>
      <c r="H133" s="17" t="s">
        <v>19</v>
      </c>
      <c r="I133" s="15">
        <f>ROUND(G133+G133*$H$7,2)</f>
        <v>0</v>
      </c>
      <c r="J133" s="70">
        <f>ROUND(F133*I133,2)</f>
        <v>0</v>
      </c>
    </row>
    <row r="134" spans="1:10" ht="25.5" x14ac:dyDescent="0.25">
      <c r="A134" s="10" t="s">
        <v>418</v>
      </c>
      <c r="B134" s="11" t="s">
        <v>17</v>
      </c>
      <c r="C134" s="33" t="s">
        <v>419</v>
      </c>
      <c r="D134" s="13" t="s">
        <v>420</v>
      </c>
      <c r="E134" s="14" t="s">
        <v>29</v>
      </c>
      <c r="F134" s="15">
        <v>1047.7</v>
      </c>
      <c r="G134" s="16"/>
      <c r="H134" s="17" t="s">
        <v>19</v>
      </c>
      <c r="I134" s="15">
        <f t="shared" ref="I134:I136" si="49">ROUND(G134+G134*$H$7,2)</f>
        <v>0</v>
      </c>
      <c r="J134" s="70">
        <f t="shared" ref="J134" si="50">ROUND(F134*I134,2)</f>
        <v>0</v>
      </c>
    </row>
    <row r="135" spans="1:10" ht="25.5" x14ac:dyDescent="0.25">
      <c r="A135" s="10" t="s">
        <v>421</v>
      </c>
      <c r="B135" s="11" t="s">
        <v>17</v>
      </c>
      <c r="C135" s="33" t="s">
        <v>422</v>
      </c>
      <c r="D135" s="13" t="s">
        <v>423</v>
      </c>
      <c r="E135" s="14" t="s">
        <v>29</v>
      </c>
      <c r="F135" s="15">
        <v>1047.7</v>
      </c>
      <c r="G135" s="16"/>
      <c r="H135" s="17" t="s">
        <v>19</v>
      </c>
      <c r="I135" s="15">
        <f t="shared" si="49"/>
        <v>0</v>
      </c>
      <c r="J135" s="70">
        <f>ROUND(F135*I135,2)</f>
        <v>0</v>
      </c>
    </row>
    <row r="136" spans="1:10" ht="38.25" x14ac:dyDescent="0.25">
      <c r="A136" s="10" t="s">
        <v>424</v>
      </c>
      <c r="B136" s="11" t="s">
        <v>17</v>
      </c>
      <c r="C136" s="33" t="s">
        <v>425</v>
      </c>
      <c r="D136" s="13" t="s">
        <v>426</v>
      </c>
      <c r="E136" s="14" t="s">
        <v>29</v>
      </c>
      <c r="F136" s="15">
        <v>1047.7</v>
      </c>
      <c r="G136" s="16"/>
      <c r="H136" s="17" t="s">
        <v>19</v>
      </c>
      <c r="I136" s="15">
        <f t="shared" si="49"/>
        <v>0</v>
      </c>
      <c r="J136" s="70">
        <f t="shared" ref="J136" si="51">ROUND(F136*I136,2)</f>
        <v>0</v>
      </c>
    </row>
    <row r="137" spans="1:10" x14ac:dyDescent="0.25">
      <c r="A137" s="53" t="s">
        <v>427</v>
      </c>
      <c r="B137" s="54" t="s">
        <v>17</v>
      </c>
      <c r="C137" s="55"/>
      <c r="D137" s="56" t="s">
        <v>428</v>
      </c>
      <c r="E137" s="57" t="s">
        <v>18</v>
      </c>
      <c r="F137" s="58">
        <v>0</v>
      </c>
      <c r="G137" s="59"/>
      <c r="H137" s="60"/>
      <c r="I137" s="58"/>
      <c r="J137" s="69">
        <f>SUM(J138:J144)</f>
        <v>0</v>
      </c>
    </row>
    <row r="138" spans="1:10" ht="25.5" x14ac:dyDescent="0.25">
      <c r="A138" s="10" t="s">
        <v>429</v>
      </c>
      <c r="B138" s="11" t="s">
        <v>23</v>
      </c>
      <c r="C138" s="33" t="s">
        <v>430</v>
      </c>
      <c r="D138" s="13" t="s">
        <v>431</v>
      </c>
      <c r="E138" s="14" t="s">
        <v>24</v>
      </c>
      <c r="F138" s="15">
        <v>292.45999999999998</v>
      </c>
      <c r="G138" s="16"/>
      <c r="H138" s="17" t="s">
        <v>19</v>
      </c>
      <c r="I138" s="15">
        <f>ROUND(G138+G138*$H$7,2)</f>
        <v>0</v>
      </c>
      <c r="J138" s="70">
        <f>ROUND(F138*I138,2)</f>
        <v>0</v>
      </c>
    </row>
    <row r="139" spans="1:10" ht="25.5" x14ac:dyDescent="0.25">
      <c r="A139" s="10" t="s">
        <v>432</v>
      </c>
      <c r="B139" s="11" t="s">
        <v>17</v>
      </c>
      <c r="C139" s="33" t="s">
        <v>433</v>
      </c>
      <c r="D139" s="13" t="s">
        <v>434</v>
      </c>
      <c r="E139" s="14" t="s">
        <v>29</v>
      </c>
      <c r="F139" s="15">
        <v>292.45999999999998</v>
      </c>
      <c r="G139" s="16"/>
      <c r="H139" s="17" t="s">
        <v>19</v>
      </c>
      <c r="I139" s="15">
        <f t="shared" ref="I139:I144" si="52">ROUND(G139+G139*$H$7,2)</f>
        <v>0</v>
      </c>
      <c r="J139" s="70">
        <f t="shared" ref="J139" si="53">ROUND(F139*I139,2)</f>
        <v>0</v>
      </c>
    </row>
    <row r="140" spans="1:10" ht="25.5" x14ac:dyDescent="0.25">
      <c r="A140" s="10" t="s">
        <v>435</v>
      </c>
      <c r="B140" s="11" t="s">
        <v>17</v>
      </c>
      <c r="C140" s="33" t="s">
        <v>436</v>
      </c>
      <c r="D140" s="13" t="s">
        <v>437</v>
      </c>
      <c r="E140" s="14" t="s">
        <v>29</v>
      </c>
      <c r="F140" s="15">
        <v>257.95999999999998</v>
      </c>
      <c r="G140" s="16"/>
      <c r="H140" s="17" t="s">
        <v>19</v>
      </c>
      <c r="I140" s="15">
        <f t="shared" si="52"/>
        <v>0</v>
      </c>
      <c r="J140" s="70">
        <f>ROUND(F140*I140,2)</f>
        <v>0</v>
      </c>
    </row>
    <row r="141" spans="1:10" ht="38.25" x14ac:dyDescent="0.25">
      <c r="A141" s="10" t="s">
        <v>438</v>
      </c>
      <c r="B141" s="11" t="s">
        <v>17</v>
      </c>
      <c r="C141" s="33" t="s">
        <v>152</v>
      </c>
      <c r="D141" s="13" t="s">
        <v>153</v>
      </c>
      <c r="E141" s="14" t="s">
        <v>31</v>
      </c>
      <c r="F141" s="15">
        <v>22.53</v>
      </c>
      <c r="G141" s="16"/>
      <c r="H141" s="17" t="s">
        <v>19</v>
      </c>
      <c r="I141" s="15">
        <f t="shared" si="52"/>
        <v>0</v>
      </c>
      <c r="J141" s="70">
        <f t="shared" ref="J141:J143" si="54">ROUND(F141*I141,2)</f>
        <v>0</v>
      </c>
    </row>
    <row r="142" spans="1:10" ht="38.25" x14ac:dyDescent="0.25">
      <c r="A142" s="10" t="s">
        <v>439</v>
      </c>
      <c r="B142" s="11" t="s">
        <v>17</v>
      </c>
      <c r="C142" s="33" t="s">
        <v>167</v>
      </c>
      <c r="D142" s="13" t="s">
        <v>168</v>
      </c>
      <c r="E142" s="14" t="s">
        <v>62</v>
      </c>
      <c r="F142" s="15">
        <v>2</v>
      </c>
      <c r="G142" s="16"/>
      <c r="H142" s="17" t="s">
        <v>19</v>
      </c>
      <c r="I142" s="15">
        <f t="shared" si="52"/>
        <v>0</v>
      </c>
      <c r="J142" s="70">
        <f t="shared" si="54"/>
        <v>0</v>
      </c>
    </row>
    <row r="143" spans="1:10" ht="38.25" x14ac:dyDescent="0.25">
      <c r="A143" s="10" t="s">
        <v>440</v>
      </c>
      <c r="B143" s="11" t="s">
        <v>17</v>
      </c>
      <c r="C143" s="33" t="s">
        <v>441</v>
      </c>
      <c r="D143" s="13" t="s">
        <v>442</v>
      </c>
      <c r="E143" s="14" t="s">
        <v>62</v>
      </c>
      <c r="F143" s="15">
        <v>6</v>
      </c>
      <c r="G143" s="16"/>
      <c r="H143" s="17" t="s">
        <v>19</v>
      </c>
      <c r="I143" s="15">
        <f t="shared" si="52"/>
        <v>0</v>
      </c>
      <c r="J143" s="70">
        <f t="shared" si="54"/>
        <v>0</v>
      </c>
    </row>
    <row r="144" spans="1:10" ht="38.25" x14ac:dyDescent="0.25">
      <c r="A144" s="10" t="s">
        <v>443</v>
      </c>
      <c r="B144" s="11" t="s">
        <v>17</v>
      </c>
      <c r="C144" s="33" t="s">
        <v>444</v>
      </c>
      <c r="D144" s="13" t="s">
        <v>445</v>
      </c>
      <c r="E144" s="14" t="s">
        <v>62</v>
      </c>
      <c r="F144" s="15">
        <v>7</v>
      </c>
      <c r="G144" s="16"/>
      <c r="H144" s="17" t="s">
        <v>19</v>
      </c>
      <c r="I144" s="15">
        <f t="shared" si="52"/>
        <v>0</v>
      </c>
      <c r="J144" s="70">
        <f>ROUND(F144*I144,2)</f>
        <v>0</v>
      </c>
    </row>
    <row r="145" spans="1:10" x14ac:dyDescent="0.25">
      <c r="A145" s="53" t="s">
        <v>446</v>
      </c>
      <c r="B145" s="54" t="s">
        <v>17</v>
      </c>
      <c r="C145" s="55"/>
      <c r="D145" s="56" t="s">
        <v>447</v>
      </c>
      <c r="E145" s="57" t="s">
        <v>18</v>
      </c>
      <c r="F145" s="58">
        <v>0</v>
      </c>
      <c r="G145" s="59"/>
      <c r="H145" s="60"/>
      <c r="I145" s="58"/>
      <c r="J145" s="69">
        <f>SUM(J146)</f>
        <v>0</v>
      </c>
    </row>
    <row r="146" spans="1:10" ht="51" x14ac:dyDescent="0.25">
      <c r="A146" s="10" t="s">
        <v>448</v>
      </c>
      <c r="B146" s="11" t="s">
        <v>17</v>
      </c>
      <c r="C146" s="33" t="s">
        <v>449</v>
      </c>
      <c r="D146" s="13" t="s">
        <v>450</v>
      </c>
      <c r="E146" s="14" t="s">
        <v>29</v>
      </c>
      <c r="F146" s="15">
        <v>307.24</v>
      </c>
      <c r="G146" s="16"/>
      <c r="H146" s="17" t="s">
        <v>19</v>
      </c>
      <c r="I146" s="15">
        <f>ROUND(G146+G146*$H$7,2)</f>
        <v>0</v>
      </c>
      <c r="J146" s="70">
        <f>ROUND(F146*I146,2)</f>
        <v>0</v>
      </c>
    </row>
    <row r="147" spans="1:10" x14ac:dyDescent="0.25">
      <c r="A147" s="53" t="s">
        <v>451</v>
      </c>
      <c r="B147" s="54" t="s">
        <v>17</v>
      </c>
      <c r="C147" s="55"/>
      <c r="D147" s="56" t="s">
        <v>452</v>
      </c>
      <c r="E147" s="57" t="s">
        <v>18</v>
      </c>
      <c r="F147" s="58">
        <v>0</v>
      </c>
      <c r="G147" s="59"/>
      <c r="H147" s="60"/>
      <c r="I147" s="58"/>
      <c r="J147" s="69">
        <f>SUM(J148:J149)</f>
        <v>0</v>
      </c>
    </row>
    <row r="148" spans="1:10" ht="38.25" x14ac:dyDescent="0.25">
      <c r="A148" s="10" t="s">
        <v>453</v>
      </c>
      <c r="B148" s="11" t="s">
        <v>17</v>
      </c>
      <c r="C148" s="33" t="s">
        <v>454</v>
      </c>
      <c r="D148" s="13" t="s">
        <v>455</v>
      </c>
      <c r="E148" s="14" t="s">
        <v>29</v>
      </c>
      <c r="F148" s="15">
        <v>307.24</v>
      </c>
      <c r="G148" s="16"/>
      <c r="H148" s="17" t="s">
        <v>19</v>
      </c>
      <c r="I148" s="15">
        <f>ROUND(G148+G148*$H$7,2)</f>
        <v>0</v>
      </c>
      <c r="J148" s="70">
        <f>ROUND(F148*I148,2)</f>
        <v>0</v>
      </c>
    </row>
    <row r="149" spans="1:10" ht="25.5" x14ac:dyDescent="0.25">
      <c r="A149" s="10" t="s">
        <v>456</v>
      </c>
      <c r="B149" s="11" t="s">
        <v>17</v>
      </c>
      <c r="C149" s="33" t="s">
        <v>457</v>
      </c>
      <c r="D149" s="13" t="s">
        <v>458</v>
      </c>
      <c r="E149" s="14" t="s">
        <v>31</v>
      </c>
      <c r="F149" s="15">
        <v>249.45</v>
      </c>
      <c r="G149" s="16"/>
      <c r="H149" s="17" t="s">
        <v>19</v>
      </c>
      <c r="I149" s="15">
        <f t="shared" ref="I149" si="55">ROUND(G149+G149*$H$7,2)</f>
        <v>0</v>
      </c>
      <c r="J149" s="70">
        <f t="shared" ref="J149" si="56">ROUND(F149*I149,2)</f>
        <v>0</v>
      </c>
    </row>
    <row r="150" spans="1:10" x14ac:dyDescent="0.25">
      <c r="A150" s="53" t="s">
        <v>459</v>
      </c>
      <c r="B150" s="54" t="s">
        <v>17</v>
      </c>
      <c r="C150" s="55"/>
      <c r="D150" s="56" t="s">
        <v>460</v>
      </c>
      <c r="E150" s="57" t="s">
        <v>18</v>
      </c>
      <c r="F150" s="58">
        <v>0</v>
      </c>
      <c r="G150" s="59"/>
      <c r="H150" s="60"/>
      <c r="I150" s="58"/>
      <c r="J150" s="69">
        <f>SUM(J151:J159)</f>
        <v>0</v>
      </c>
    </row>
    <row r="151" spans="1:10" ht="51" x14ac:dyDescent="0.25">
      <c r="A151" s="10" t="s">
        <v>461</v>
      </c>
      <c r="B151" s="11" t="s">
        <v>17</v>
      </c>
      <c r="C151" s="33" t="s">
        <v>462</v>
      </c>
      <c r="D151" s="13" t="s">
        <v>463</v>
      </c>
      <c r="E151" s="14" t="s">
        <v>29</v>
      </c>
      <c r="F151" s="15">
        <v>29.92</v>
      </c>
      <c r="G151" s="16"/>
      <c r="H151" s="17" t="s">
        <v>19</v>
      </c>
      <c r="I151" s="15">
        <f>ROUND(G151+G151*$H$7,2)</f>
        <v>0</v>
      </c>
      <c r="J151" s="70">
        <f>ROUND(F151*I151,2)</f>
        <v>0</v>
      </c>
    </row>
    <row r="152" spans="1:10" ht="51" x14ac:dyDescent="0.25">
      <c r="A152" s="10" t="s">
        <v>464</v>
      </c>
      <c r="B152" s="11" t="s">
        <v>17</v>
      </c>
      <c r="C152" s="33" t="s">
        <v>465</v>
      </c>
      <c r="D152" s="13" t="s">
        <v>466</v>
      </c>
      <c r="E152" s="14" t="s">
        <v>29</v>
      </c>
      <c r="F152" s="15">
        <v>5.24</v>
      </c>
      <c r="G152" s="16"/>
      <c r="H152" s="17" t="s">
        <v>19</v>
      </c>
      <c r="I152" s="15">
        <f t="shared" ref="I152:I159" si="57">ROUND(G152+G152*$H$7,2)</f>
        <v>0</v>
      </c>
      <c r="J152" s="70">
        <f t="shared" ref="J152" si="58">ROUND(F152*I152,2)</f>
        <v>0</v>
      </c>
    </row>
    <row r="153" spans="1:10" ht="25.5" x14ac:dyDescent="0.25">
      <c r="A153" s="10" t="s">
        <v>467</v>
      </c>
      <c r="B153" s="11" t="s">
        <v>17</v>
      </c>
      <c r="C153" s="33" t="s">
        <v>468</v>
      </c>
      <c r="D153" s="13" t="s">
        <v>469</v>
      </c>
      <c r="E153" s="14" t="s">
        <v>29</v>
      </c>
      <c r="F153" s="15">
        <v>62.58</v>
      </c>
      <c r="G153" s="16"/>
      <c r="H153" s="17" t="s">
        <v>19</v>
      </c>
      <c r="I153" s="15">
        <f t="shared" si="57"/>
        <v>0</v>
      </c>
      <c r="J153" s="70">
        <f>ROUND(F153*I153,2)</f>
        <v>0</v>
      </c>
    </row>
    <row r="154" spans="1:10" ht="63.75" x14ac:dyDescent="0.25">
      <c r="A154" s="10" t="s">
        <v>470</v>
      </c>
      <c r="B154" s="11" t="s">
        <v>17</v>
      </c>
      <c r="C154" s="33" t="s">
        <v>471</v>
      </c>
      <c r="D154" s="13" t="s">
        <v>472</v>
      </c>
      <c r="E154" s="14" t="s">
        <v>62</v>
      </c>
      <c r="F154" s="15">
        <v>15</v>
      </c>
      <c r="G154" s="16"/>
      <c r="H154" s="17" t="s">
        <v>19</v>
      </c>
      <c r="I154" s="15">
        <f t="shared" si="57"/>
        <v>0</v>
      </c>
      <c r="J154" s="70">
        <f t="shared" ref="J154:J156" si="59">ROUND(F154*I154,2)</f>
        <v>0</v>
      </c>
    </row>
    <row r="155" spans="1:10" ht="63.75" x14ac:dyDescent="0.25">
      <c r="A155" s="10" t="s">
        <v>473</v>
      </c>
      <c r="B155" s="11" t="s">
        <v>17</v>
      </c>
      <c r="C155" s="33" t="s">
        <v>474</v>
      </c>
      <c r="D155" s="13" t="s">
        <v>475</v>
      </c>
      <c r="E155" s="14" t="s">
        <v>62</v>
      </c>
      <c r="F155" s="15">
        <v>5</v>
      </c>
      <c r="G155" s="16"/>
      <c r="H155" s="17" t="s">
        <v>19</v>
      </c>
      <c r="I155" s="15">
        <f t="shared" si="57"/>
        <v>0</v>
      </c>
      <c r="J155" s="70">
        <f t="shared" si="59"/>
        <v>0</v>
      </c>
    </row>
    <row r="156" spans="1:10" ht="25.5" x14ac:dyDescent="0.25">
      <c r="A156" s="10" t="s">
        <v>476</v>
      </c>
      <c r="B156" s="11" t="s">
        <v>17</v>
      </c>
      <c r="C156" s="33" t="s">
        <v>477</v>
      </c>
      <c r="D156" s="13" t="s">
        <v>478</v>
      </c>
      <c r="E156" s="14" t="s">
        <v>62</v>
      </c>
      <c r="F156" s="15">
        <v>1</v>
      </c>
      <c r="G156" s="16"/>
      <c r="H156" s="17" t="s">
        <v>19</v>
      </c>
      <c r="I156" s="15">
        <f t="shared" si="57"/>
        <v>0</v>
      </c>
      <c r="J156" s="70">
        <f t="shared" si="59"/>
        <v>0</v>
      </c>
    </row>
    <row r="157" spans="1:10" ht="25.5" x14ac:dyDescent="0.25">
      <c r="A157" s="10" t="s">
        <v>479</v>
      </c>
      <c r="B157" s="11" t="s">
        <v>23</v>
      </c>
      <c r="C157" s="33" t="s">
        <v>480</v>
      </c>
      <c r="D157" s="13" t="s">
        <v>481</v>
      </c>
      <c r="E157" s="14" t="s">
        <v>29</v>
      </c>
      <c r="F157" s="15">
        <v>2.52</v>
      </c>
      <c r="G157" s="16"/>
      <c r="H157" s="17" t="s">
        <v>19</v>
      </c>
      <c r="I157" s="15">
        <f t="shared" si="57"/>
        <v>0</v>
      </c>
      <c r="J157" s="70">
        <f>ROUND(F157*I157,2)</f>
        <v>0</v>
      </c>
    </row>
    <row r="158" spans="1:10" ht="25.5" x14ac:dyDescent="0.25">
      <c r="A158" s="10" t="s">
        <v>482</v>
      </c>
      <c r="B158" s="11" t="s">
        <v>17</v>
      </c>
      <c r="C158" s="33" t="s">
        <v>483</v>
      </c>
      <c r="D158" s="13" t="s">
        <v>484</v>
      </c>
      <c r="E158" s="14" t="s">
        <v>29</v>
      </c>
      <c r="F158" s="15">
        <v>35.159999999999997</v>
      </c>
      <c r="G158" s="16"/>
      <c r="H158" s="17" t="s">
        <v>19</v>
      </c>
      <c r="I158" s="15">
        <f t="shared" si="57"/>
        <v>0</v>
      </c>
      <c r="J158" s="70">
        <f t="shared" ref="J158:J159" si="60">ROUND(F158*I158,2)</f>
        <v>0</v>
      </c>
    </row>
    <row r="159" spans="1:10" ht="25.5" x14ac:dyDescent="0.25">
      <c r="A159" s="10" t="s">
        <v>485</v>
      </c>
      <c r="B159" s="11" t="s">
        <v>23</v>
      </c>
      <c r="C159" s="33" t="s">
        <v>486</v>
      </c>
      <c r="D159" s="13" t="s">
        <v>487</v>
      </c>
      <c r="E159" s="14" t="s">
        <v>488</v>
      </c>
      <c r="F159" s="15">
        <v>68.599999999999994</v>
      </c>
      <c r="G159" s="16"/>
      <c r="H159" s="17" t="s">
        <v>19</v>
      </c>
      <c r="I159" s="15">
        <f t="shared" si="57"/>
        <v>0</v>
      </c>
      <c r="J159" s="70">
        <f t="shared" si="60"/>
        <v>0</v>
      </c>
    </row>
    <row r="160" spans="1:10" x14ac:dyDescent="0.25">
      <c r="A160" s="53" t="s">
        <v>489</v>
      </c>
      <c r="B160" s="54" t="s">
        <v>17</v>
      </c>
      <c r="C160" s="55"/>
      <c r="D160" s="56" t="s">
        <v>490</v>
      </c>
      <c r="E160" s="57" t="s">
        <v>18</v>
      </c>
      <c r="F160" s="58">
        <v>0</v>
      </c>
      <c r="G160" s="59"/>
      <c r="H160" s="60"/>
      <c r="I160" s="58"/>
      <c r="J160" s="69">
        <f>SUM(J161:J163)</f>
        <v>0</v>
      </c>
    </row>
    <row r="161" spans="1:10" ht="25.5" x14ac:dyDescent="0.25">
      <c r="A161" s="10" t="s">
        <v>491</v>
      </c>
      <c r="B161" s="11" t="s">
        <v>23</v>
      </c>
      <c r="C161" s="33" t="s">
        <v>492</v>
      </c>
      <c r="D161" s="13" t="s">
        <v>493</v>
      </c>
      <c r="E161" s="14" t="s">
        <v>31</v>
      </c>
      <c r="F161" s="15">
        <v>83.28</v>
      </c>
      <c r="G161" s="16"/>
      <c r="H161" s="17" t="s">
        <v>19</v>
      </c>
      <c r="I161" s="15">
        <f>ROUND(G161+G161*$H$7,2)</f>
        <v>0</v>
      </c>
      <c r="J161" s="70">
        <f>ROUND(F161*I161,2)</f>
        <v>0</v>
      </c>
    </row>
    <row r="162" spans="1:10" ht="25.5" x14ac:dyDescent="0.25">
      <c r="A162" s="10" t="s">
        <v>494</v>
      </c>
      <c r="B162" s="11" t="s">
        <v>23</v>
      </c>
      <c r="C162" s="33" t="s">
        <v>495</v>
      </c>
      <c r="D162" s="13" t="s">
        <v>496</v>
      </c>
      <c r="E162" s="14" t="s">
        <v>29</v>
      </c>
      <c r="F162" s="15">
        <v>292.45999999999998</v>
      </c>
      <c r="G162" s="16"/>
      <c r="H162" s="17" t="s">
        <v>19</v>
      </c>
      <c r="I162" s="15">
        <f t="shared" ref="I162:I163" si="61">ROUND(G162+G162*$H$7,2)</f>
        <v>0</v>
      </c>
      <c r="J162" s="70">
        <f t="shared" ref="J162" si="62">ROUND(F162*I162,2)</f>
        <v>0</v>
      </c>
    </row>
    <row r="163" spans="1:10" ht="25.5" x14ac:dyDescent="0.25">
      <c r="A163" s="10" t="s">
        <v>497</v>
      </c>
      <c r="B163" s="11" t="s">
        <v>23</v>
      </c>
      <c r="C163" s="33" t="s">
        <v>498</v>
      </c>
      <c r="D163" s="13" t="s">
        <v>499</v>
      </c>
      <c r="E163" s="14" t="s">
        <v>62</v>
      </c>
      <c r="F163" s="15">
        <v>4</v>
      </c>
      <c r="G163" s="16"/>
      <c r="H163" s="17" t="s">
        <v>19</v>
      </c>
      <c r="I163" s="15">
        <f t="shared" si="61"/>
        <v>0</v>
      </c>
      <c r="J163" s="70">
        <f>ROUND(F163*I163,2)</f>
        <v>0</v>
      </c>
    </row>
    <row r="164" spans="1:10" x14ac:dyDescent="0.25">
      <c r="A164" s="28"/>
      <c r="B164" s="29"/>
      <c r="C164" s="29"/>
      <c r="D164" s="29"/>
      <c r="E164" s="29"/>
      <c r="F164" s="29"/>
      <c r="G164" s="29"/>
      <c r="H164" s="29"/>
      <c r="I164" s="29"/>
      <c r="J164" s="30"/>
    </row>
    <row r="165" spans="1:10" x14ac:dyDescent="0.25">
      <c r="A165" s="20" t="s">
        <v>37</v>
      </c>
      <c r="B165" s="6"/>
      <c r="C165" s="34" t="s">
        <v>38</v>
      </c>
      <c r="D165" s="34"/>
      <c r="E165" s="34"/>
      <c r="F165" s="34"/>
      <c r="G165" s="34"/>
      <c r="H165" s="34"/>
      <c r="I165" s="34"/>
      <c r="J165" s="34"/>
    </row>
    <row r="166" spans="1:10" x14ac:dyDescent="0.25">
      <c r="A166" s="21" t="s">
        <v>39</v>
      </c>
      <c r="B166" s="7"/>
      <c r="C166" s="7"/>
      <c r="D166" s="7"/>
      <c r="E166" s="7"/>
      <c r="F166" s="7"/>
      <c r="G166" s="7"/>
      <c r="H166" s="7"/>
      <c r="I166" s="7"/>
      <c r="J166" s="22"/>
    </row>
    <row r="167" spans="1:10" x14ac:dyDescent="0.25">
      <c r="A167" s="61"/>
      <c r="B167" s="62"/>
      <c r="C167" s="62"/>
      <c r="D167" s="62"/>
      <c r="E167" s="62"/>
      <c r="F167" s="62"/>
      <c r="G167" s="62"/>
      <c r="H167" s="62"/>
      <c r="I167" s="62"/>
      <c r="J167" s="63"/>
    </row>
    <row r="168" spans="1:10" x14ac:dyDescent="0.25">
      <c r="A168" s="64"/>
      <c r="B168" s="35"/>
      <c r="C168" s="35"/>
      <c r="D168" s="35"/>
      <c r="E168" s="35"/>
      <c r="F168" s="35"/>
      <c r="G168" s="35"/>
      <c r="H168" s="35"/>
      <c r="I168" s="35"/>
      <c r="J168" s="65"/>
    </row>
    <row r="169" spans="1:10" x14ac:dyDescent="0.25">
      <c r="A169" s="66"/>
      <c r="B169" s="67"/>
      <c r="C169" s="67"/>
      <c r="D169" s="67"/>
      <c r="E169" s="67"/>
      <c r="F169" s="67"/>
      <c r="G169" s="67"/>
      <c r="H169" s="67"/>
      <c r="I169" s="67"/>
      <c r="J169" s="68"/>
    </row>
    <row r="170" spans="1:10" x14ac:dyDescent="0.25">
      <c r="A170" s="31"/>
      <c r="B170" s="31"/>
      <c r="C170" s="31"/>
      <c r="D170" s="31"/>
      <c r="E170" s="31"/>
      <c r="F170" s="31"/>
      <c r="G170" s="31"/>
      <c r="H170" s="31"/>
      <c r="I170" s="31"/>
      <c r="J170" s="31"/>
    </row>
    <row r="171" spans="1:10" x14ac:dyDescent="0.25">
      <c r="A171" s="81" t="s">
        <v>40</v>
      </c>
      <c r="B171" s="82"/>
      <c r="C171" s="82"/>
      <c r="D171" s="82"/>
      <c r="E171" s="82"/>
      <c r="F171" s="82"/>
      <c r="G171" s="82"/>
      <c r="H171" s="82"/>
      <c r="I171" s="82"/>
      <c r="J171" s="83"/>
    </row>
    <row r="172" spans="1:10" x14ac:dyDescent="0.25">
      <c r="A172" s="84" t="s">
        <v>41</v>
      </c>
      <c r="B172" s="85"/>
      <c r="C172" s="85"/>
      <c r="D172" s="85"/>
      <c r="E172" s="85"/>
      <c r="F172" s="85"/>
      <c r="G172" s="85"/>
      <c r="H172" s="85"/>
      <c r="I172" s="85"/>
      <c r="J172" s="86"/>
    </row>
    <row r="173" spans="1:10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</row>
    <row r="174" spans="1:10" x14ac:dyDescent="0.25">
      <c r="A174" s="72" t="s">
        <v>68</v>
      </c>
      <c r="B174" s="75"/>
      <c r="C174" s="75"/>
      <c r="D174" s="6"/>
      <c r="E174" s="32"/>
      <c r="F174" s="73"/>
      <c r="G174" s="32"/>
      <c r="H174" s="32"/>
      <c r="I174" s="27"/>
      <c r="J174" s="6"/>
    </row>
    <row r="175" spans="1:10" x14ac:dyDescent="0.25">
      <c r="A175" s="2" t="s">
        <v>2</v>
      </c>
      <c r="B175" s="6"/>
      <c r="C175" s="6"/>
      <c r="D175" s="6"/>
      <c r="E175" s="26" t="s">
        <v>59</v>
      </c>
      <c r="F175" s="74"/>
      <c r="G175" s="26"/>
      <c r="H175" s="26"/>
      <c r="I175" s="1"/>
      <c r="J175" s="6"/>
    </row>
    <row r="176" spans="1:10" x14ac:dyDescent="0.25">
      <c r="A176" s="6"/>
      <c r="B176" s="6"/>
      <c r="C176" s="6"/>
      <c r="D176" s="6"/>
      <c r="E176" s="3" t="s">
        <v>4</v>
      </c>
      <c r="F176" s="4" t="s">
        <v>65</v>
      </c>
      <c r="G176" s="23"/>
      <c r="H176" s="5"/>
      <c r="I176" s="1"/>
      <c r="J176" s="6"/>
    </row>
    <row r="177" spans="1:10" x14ac:dyDescent="0.25">
      <c r="A177" s="79">
        <v>45140</v>
      </c>
      <c r="B177" s="79"/>
      <c r="C177" s="79"/>
      <c r="D177" s="6"/>
      <c r="E177" s="3" t="s">
        <v>5</v>
      </c>
      <c r="F177" s="4" t="s">
        <v>66</v>
      </c>
      <c r="G177" s="5"/>
      <c r="H177" s="5"/>
      <c r="I177" s="1"/>
      <c r="J177" s="6"/>
    </row>
    <row r="178" spans="1:10" x14ac:dyDescent="0.25">
      <c r="A178" s="24" t="s">
        <v>3</v>
      </c>
      <c r="B178" s="25"/>
      <c r="C178" s="25"/>
      <c r="D178" s="6"/>
      <c r="E178" s="3" t="s">
        <v>67</v>
      </c>
      <c r="F178" s="4" t="s">
        <v>500</v>
      </c>
      <c r="G178" s="5"/>
      <c r="H178" s="5"/>
      <c r="I178" s="1"/>
      <c r="J178" s="6"/>
    </row>
  </sheetData>
  <mergeCells count="12">
    <mergeCell ref="A177:C177"/>
    <mergeCell ref="A7:B7"/>
    <mergeCell ref="E7:G7"/>
    <mergeCell ref="A171:J171"/>
    <mergeCell ref="A172:J172"/>
    <mergeCell ref="B9:G9"/>
    <mergeCell ref="A4:B4"/>
    <mergeCell ref="E4:J4"/>
    <mergeCell ref="A5:B5"/>
    <mergeCell ref="E5:J5"/>
    <mergeCell ref="A6:B6"/>
    <mergeCell ref="E6:G6"/>
  </mergeCells>
  <pageMargins left="0.51181102362204722" right="0.51181102362204722" top="0.78740157480314965" bottom="0.78740157480314965" header="0.31496062992125984" footer="0.31496062992125984"/>
  <pageSetup paperSize="9" scale="73" orientation="landscape" r:id="rId1"/>
  <headerFooter>
    <oddFooter>Página &amp;P de &amp;N</oddFooter>
  </headerFooter>
  <rowBreaks count="2" manualBreakCount="2">
    <brk id="25" max="16383" man="1"/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Orçamentária</vt:lpstr>
      <vt:lpstr>'Planilha Orçamentária'!Titulos_de_impressao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MAIS TI</cp:lastModifiedBy>
  <cp:lastPrinted>2024-07-24T21:24:40Z</cp:lastPrinted>
  <dcterms:created xsi:type="dcterms:W3CDTF">2022-10-27T16:48:03Z</dcterms:created>
  <dcterms:modified xsi:type="dcterms:W3CDTF">2024-09-16T20:34:54Z</dcterms:modified>
</cp:coreProperties>
</file>