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\Desktop\PROJETOS\PREFEITURA\2024\LEANDRO\11 - REFORMA PSF ROSEIRAL\"/>
    </mc:Choice>
  </mc:AlternateContent>
  <xr:revisionPtr revIDLastSave="0" documentId="13_ncr:1_{89D2368F-9636-4A1A-9429-5D3EFFAC63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rçamento Completo - " sheetId="21" r:id="rId1"/>
  </sheets>
  <definedNames>
    <definedName name="_xlnm._FilterDatabase" localSheetId="0" hidden="1">'Orçamento Completo - '!$A$1:$I$10</definedName>
    <definedName name="_xlnm.Print_Area" localSheetId="0">'Orçamento Completo - '!$A$1:$I$81</definedName>
    <definedName name="CONCATENAR" localSheetId="0">CONCATENATE(#REF!," ",#REF!)</definedName>
    <definedName name="CONCATENAR">CONCATENATE(#REF!," ",#REF!)</definedName>
    <definedName name="NCOMPOSICOES">3</definedName>
    <definedName name="NCOTACOES">15</definedName>
    <definedName name="_xlnm.Print_Titles" localSheetId="0">'Orçamento Completo - '!$1:$8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21" l="1"/>
  <c r="I41" i="21" s="1"/>
  <c r="H42" i="21"/>
  <c r="I42" i="21"/>
  <c r="I35" i="21" l="1"/>
  <c r="H33" i="21"/>
  <c r="I33" i="21" s="1"/>
  <c r="H32" i="21"/>
  <c r="I32" i="21" s="1"/>
  <c r="H70" i="21" l="1"/>
  <c r="I70" i="21" s="1"/>
  <c r="H71" i="21"/>
  <c r="I71" i="21" s="1"/>
  <c r="H72" i="21"/>
  <c r="I72" i="21" s="1"/>
  <c r="H69" i="21"/>
  <c r="I69" i="21" s="1"/>
  <c r="H68" i="21"/>
  <c r="I68" i="21" s="1"/>
  <c r="H67" i="21"/>
  <c r="I67" i="21" s="1"/>
  <c r="H59" i="21"/>
  <c r="I59" i="21" s="1"/>
  <c r="H60" i="21"/>
  <c r="I60" i="21" s="1"/>
  <c r="H61" i="21"/>
  <c r="I61" i="21" s="1"/>
  <c r="H62" i="21"/>
  <c r="I62" i="21" s="1"/>
  <c r="H63" i="21"/>
  <c r="I63" i="21" s="1"/>
  <c r="H64" i="21"/>
  <c r="I64" i="21" s="1"/>
  <c r="H31" i="21"/>
  <c r="I31" i="21" s="1"/>
  <c r="H30" i="21"/>
  <c r="I30" i="21" s="1"/>
  <c r="I66" i="21" l="1"/>
  <c r="H19" i="21"/>
  <c r="I19" i="21" s="1"/>
  <c r="H18" i="21"/>
  <c r="I18" i="21" s="1"/>
  <c r="H58" i="21"/>
  <c r="I58" i="21" s="1"/>
  <c r="H57" i="21"/>
  <c r="I57" i="21" s="1"/>
  <c r="H56" i="21"/>
  <c r="I56" i="21" s="1"/>
  <c r="H55" i="21"/>
  <c r="I55" i="21" s="1"/>
  <c r="H54" i="21"/>
  <c r="I54" i="21" s="1"/>
  <c r="H53" i="21"/>
  <c r="I53" i="21" s="1"/>
  <c r="H50" i="21"/>
  <c r="I50" i="21" s="1"/>
  <c r="I49" i="21" s="1"/>
  <c r="H47" i="21"/>
  <c r="I47" i="21" s="1"/>
  <c r="H46" i="21"/>
  <c r="I46" i="21" s="1"/>
  <c r="H45" i="21"/>
  <c r="I45" i="21" s="1"/>
  <c r="H40" i="21"/>
  <c r="I40" i="21" s="1"/>
  <c r="H39" i="21"/>
  <c r="I39" i="21" s="1"/>
  <c r="H38" i="21"/>
  <c r="I38" i="21" s="1"/>
  <c r="H37" i="21"/>
  <c r="I37" i="21" s="1"/>
  <c r="H36" i="21"/>
  <c r="I36" i="21" s="1"/>
  <c r="H29" i="21"/>
  <c r="I29" i="21" s="1"/>
  <c r="H28" i="21"/>
  <c r="I28" i="21" s="1"/>
  <c r="H27" i="21"/>
  <c r="I27" i="21" s="1"/>
  <c r="H24" i="21"/>
  <c r="I24" i="21" s="1"/>
  <c r="H23" i="21"/>
  <c r="I23" i="21" s="1"/>
  <c r="H22" i="21"/>
  <c r="I22" i="21" s="1"/>
  <c r="H17" i="21"/>
  <c r="I17" i="21" s="1"/>
  <c r="H16" i="21"/>
  <c r="I16" i="21" s="1"/>
  <c r="H15" i="21"/>
  <c r="I15" i="21" s="1"/>
  <c r="H14" i="21"/>
  <c r="I14" i="21" s="1"/>
  <c r="H13" i="21"/>
  <c r="I13" i="21" s="1"/>
  <c r="H10" i="21"/>
  <c r="I10" i="21" s="1"/>
  <c r="I9" i="21" s="1"/>
  <c r="I26" i="21" l="1"/>
  <c r="I52" i="21"/>
  <c r="I44" i="21"/>
  <c r="I12" i="21"/>
  <c r="I21" i="21"/>
  <c r="I74" i="21" l="1"/>
</calcChain>
</file>

<file path=xl/sharedStrings.xml><?xml version="1.0" encoding="utf-8"?>
<sst xmlns="http://schemas.openxmlformats.org/spreadsheetml/2006/main" count="287" uniqueCount="188">
  <si>
    <t>CÓDIGO</t>
  </si>
  <si>
    <t>1.1</t>
  </si>
  <si>
    <t>PLANILHA ORÇAMENTÁRIA DE CUSTOS</t>
  </si>
  <si>
    <t>FORMA DE EXECUÇÃO</t>
  </si>
  <si>
    <t>(    )</t>
  </si>
  <si>
    <t>DIRETA</t>
  </si>
  <si>
    <t>Indireta</t>
  </si>
  <si>
    <t>UNID</t>
  </si>
  <si>
    <t>QUANTIDADE</t>
  </si>
  <si>
    <t>PREÇO TOTAL</t>
  </si>
  <si>
    <t>TOTAL DO SUBITEM</t>
  </si>
  <si>
    <t>TOTAL</t>
  </si>
  <si>
    <t>SETOP</t>
  </si>
  <si>
    <t>(  x  )</t>
  </si>
  <si>
    <t>ED-48428</t>
  </si>
  <si>
    <t>COBERTURA EM TELHA METÁLICA GALVANIZADA TRAPEZOIDAL, TIPO SIMPLES, ESP. 0,50MM, ACABAMENTO NATURAL, INCLUSIVE ACESSÓRIOS PARA FIXAÇÃO, FORNECIMENTO E INSTALAÇÃO</t>
  </si>
  <si>
    <t>ED-48501</t>
  </si>
  <si>
    <t>ED-48438</t>
  </si>
  <si>
    <t>ED-48494</t>
  </si>
  <si>
    <t>ED-48468</t>
  </si>
  <si>
    <t>ED-48506</t>
  </si>
  <si>
    <t>ED-48509</t>
  </si>
  <si>
    <t>ED-49602</t>
  </si>
  <si>
    <t>ED-50505</t>
  </si>
  <si>
    <t>LIXAMENTO MANUAL EM PAREDE PARA REMOÇÃO DE TINTA</t>
  </si>
  <si>
    <t>ED-50507</t>
  </si>
  <si>
    <t>LIXAMENTO MANUAL EM SUPERFÍCIE DE MADEIRA PARA REMOÇÃO DE TINTA</t>
  </si>
  <si>
    <t>ED-50508</t>
  </si>
  <si>
    <t>LIXAMENTO MANUAL EM SUPERFÍCIE METÁLICA PARA REMOÇÃO DE TINTA</t>
  </si>
  <si>
    <t>ED-50506</t>
  </si>
  <si>
    <t>LIXAMENTO MANUAL EM TETO PARA REMOÇÃO DE TINTA</t>
  </si>
  <si>
    <t>ED-50451</t>
  </si>
  <si>
    <t>PINTURA ACRÍLICA EM PAREDE, DUAS (2) DEMÃOS, EXCLUSIVE SELADOR ACRÍLICO E MASSA ACRÍLICA/CORRIDA (PVA)</t>
  </si>
  <si>
    <t>ED-50452</t>
  </si>
  <si>
    <t>PINTURA ACRÍLICA EM TETO, DUAS (2) DEMÃOS, EXCLUSIVE SELADOR ACRÍLICO E MASSA ACRÍLICA/CORRIDA (PVA)</t>
  </si>
  <si>
    <t>ED-50497</t>
  </si>
  <si>
    <t>PINTURA ESMALTE EM ESTRUTURA METÁLICA, DUAS (2) DEMÃOS, INCLUSIVE UMA (1) DEMÃO FUNDO ANTICORROSIVO</t>
  </si>
  <si>
    <t>ED-50514</t>
  </si>
  <si>
    <t>PREPARAÇÃO PARA EMASSAMENTO OU PINTURA (LÁTEX/ACRÍLICA) EM PAREDE, INCLUSIVE UMA (1) DEMÃO DE SELADOR ACRÍLICO</t>
  </si>
  <si>
    <t>ED-50515</t>
  </si>
  <si>
    <t>PREPARAÇÃO PARA EMASSAMENTO OU PINTURA (LÁTEX/ACRÍLICA) EM TETO, INCLUSIVE UMA (1) DEMÃO DE SELADOR ACRÍLICO</t>
  </si>
  <si>
    <t>ED-50677</t>
  </si>
  <si>
    <t>ED-50761</t>
  </si>
  <si>
    <t>ED-9081</t>
  </si>
  <si>
    <t>SERVIÇOS PRELIMINARES</t>
  </si>
  <si>
    <t>BDI</t>
  </si>
  <si>
    <t>PREÇO UNIT C/ BDI</t>
  </si>
  <si>
    <t>PREÇO UNIT S/ BDI</t>
  </si>
  <si>
    <t>INSTALAÇÕES ELÉTRICAS</t>
  </si>
  <si>
    <t>FONTE</t>
  </si>
  <si>
    <r>
      <t xml:space="preserve">CONTRATANTE: </t>
    </r>
    <r>
      <rPr>
        <sz val="12"/>
        <rFont val="Arial"/>
        <family val="2"/>
      </rPr>
      <t>PREFEITURA MUNICIPAL DE MUTUM</t>
    </r>
  </si>
  <si>
    <r>
      <t xml:space="preserve">ISS DO MUNICÍPIO: </t>
    </r>
    <r>
      <rPr>
        <sz val="12"/>
        <rFont val="Arial"/>
        <family val="2"/>
      </rPr>
      <t>3%</t>
    </r>
  </si>
  <si>
    <t>SINAPI</t>
  </si>
  <si>
    <t>SINAPI-I</t>
  </si>
  <si>
    <t>ITEM</t>
  </si>
  <si>
    <t>DESCRIÇÃO DO ITEM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</si>
  <si>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</si>
  <si>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</si>
  <si>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</si>
  <si>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</si>
  <si>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</si>
  <si>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</si>
  <si>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</si>
  <si>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</si>
  <si>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</si>
  <si>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</si>
  <si>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</si>
  <si>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</si>
  <si>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</si>
  <si>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</si>
  <si>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</si>
  <si>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</si>
  <si>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6</t>
  </si>
  <si>
    <t>6.1</t>
  </si>
  <si>
    <t>6.2</t>
  </si>
  <si>
    <t>6.3</t>
  </si>
  <si>
    <t>COMPOSIÇÃO</t>
  </si>
  <si>
    <t>7</t>
  </si>
  <si>
    <t>7.1</t>
  </si>
  <si>
    <t>8</t>
  </si>
  <si>
    <t>8.1</t>
  </si>
  <si>
    <t>9</t>
  </si>
  <si>
    <t>9.1</t>
  </si>
  <si>
    <t>9.2</t>
  </si>
  <si>
    <t>9.3</t>
  </si>
  <si>
    <t>9.4</t>
  </si>
  <si>
    <t>2.5</t>
  </si>
  <si>
    <t>2.7</t>
  </si>
  <si>
    <t>9.5</t>
  </si>
  <si>
    <t>9.6</t>
  </si>
  <si>
    <t>m2</t>
  </si>
  <si>
    <t>m</t>
  </si>
  <si>
    <t>m3</t>
  </si>
  <si>
    <t>un</t>
  </si>
  <si>
    <t>INSTALAÇÕES HIDROSSANITÁRIAS</t>
  </si>
  <si>
    <t>CALHA EM CHAPA DE AÇO GALVANIZADO NÚMERO 24, DESENVOLVIMENTO DE 100 CM, INCLUSO TRANSPORTE VERTICAL. AF_07/2019</t>
  </si>
  <si>
    <t>FECHADURA DE EMBUTIR COM CILINDRO, EXTERNA, COMPLETA, ACABAMENTO PADRÃO POPULAR, INCLUSO EXECUÇÃO DE FURO - FORNECIMENTO E INSTALAÇÃO. AF_12/2019</t>
  </si>
  <si>
    <t>REMOÇÃO DE CALHA EM CHAPA GALVANIZADA OU EM PVC, COM REAPROVEITAMENTO, INCLUSIVE AFASTAMENTO E EMPILHAMENTO, EXCLUSIVE TRANSPORTE E RETIRADA DO MATERIAL REMOVIDO NÃO REAPROVEITÁVEL</t>
  </si>
  <si>
    <t>REMOÇÃO MANUAL DE TELHA METÁLICA OU PVC, COM REAPROVEITAMENTO, INCLUSIVE AFASTAMENTO E EMPILHAMENTO, EXCLUSIVE TRANSPORTE E RETIRADA DO MATERIAL REMOVIDO NÃO REAPROVEITÁVEL</t>
  </si>
  <si>
    <t>REMOÇÃO MANUAL DE LUMINÁRIA COMERCIAL, EMBUTIDA OU SOBREPOR, COM REAPROVEITAMENTO, INCLUSIVE AFASTAMENTO E EMPILHAMENTO, EXCLUSIVE TRANSPORTE E RETIRADA DO MATERIAL REMOVIDO NÃO REAPROVEITÁVEL</t>
  </si>
  <si>
    <t>REMOÇÃO MANUAL DE FOLHA DE PORTA OU JANELA DE MADEIRA OU METÁLICA, COM REAPROVEITAMENTO, INCLUSIVE AFASTAMENTO E EMPILHAMENTO, EXCLUSIVE TRANSPORTE E RETIRADA DO MATERIAL REMOVIDO NÃO REAPROVEITÁVEL</t>
  </si>
  <si>
    <t>ED-28427</t>
  </si>
  <si>
    <t>RUFO E CONTRARRUFO EM CHAPA GALVANIZADA, ESP. 0,65MM (GSG-24), COM DESENVOLVIMENTO DE 25CM, INCLUSIVE IÇAMENTO MANUAL VERTICAL</t>
  </si>
  <si>
    <t>ED-28438</t>
  </si>
  <si>
    <t>PINTURA ESMALTE EM SUPERFÍCIE DE MADEIRA, DUAS (2) DEMÃOS, EXCLUSIVE FUNDO NIVELADOR E MASSA A ÓLEO</t>
  </si>
  <si>
    <t>REMOÇÕES E DEMOLIÇÕES</t>
  </si>
  <si>
    <r>
      <t xml:space="preserve">PRAZO DE EXECUÇÃO: </t>
    </r>
    <r>
      <rPr>
        <sz val="12"/>
        <rFont val="Arial"/>
        <family val="2"/>
      </rPr>
      <t>90 DIAS</t>
    </r>
  </si>
  <si>
    <t>PINTURA PAREDES E TETO</t>
  </si>
  <si>
    <t>ESQUADRIAS</t>
  </si>
  <si>
    <t>COBERTURA</t>
  </si>
  <si>
    <t>ENGENHEIRO CIVIL</t>
  </si>
  <si>
    <r>
      <t xml:space="preserve">ENDEREÇO: </t>
    </r>
    <r>
      <rPr>
        <sz val="12"/>
        <rFont val="Arial"/>
        <family val="2"/>
      </rPr>
      <t>RUA CEL. JOSE FRANCISCO TAVARES, ESQUINA C/ RUA JOSÉ TEIXEIRA NETO DISTRITO DE ROSEIRAL, MUTUM - MG</t>
    </r>
  </si>
  <si>
    <r>
      <t xml:space="preserve">RESPONSÁVEL TÉCNICO: </t>
    </r>
    <r>
      <rPr>
        <sz val="12"/>
        <rFont val="Arial"/>
        <family val="2"/>
      </rPr>
      <t>LEANDRO DE SOUZA COSTA; CREA-ES 037.338/D</t>
    </r>
  </si>
  <si>
    <t>FORNECIMENTO E COLOCAÇÃO DE PLACA DE OBRA EM CHAPA GALVANIZADA #26, ESP. 0,45MM, DIMENSÃO (3X1,5)M, PLOTADA COM ADESIVO VINÍLICO, AFIXADA COM REBITES 4,8X40MM, EM
ESTRUTURA METÁLICA DE METALON 20X20MM, ESP. 1,25MM, INCLUSIVE SUPORTE EM EUCALIPTO AUTOCLAVADO PINTADO COM TINTA PVA DUAS (2) DEMÃOS</t>
  </si>
  <si>
    <t xml:space="preserve">2.6 </t>
  </si>
  <si>
    <t>ED-48442</t>
  </si>
  <si>
    <t>DEMOLIÇÃO MECANIZADA DE CONCRETO, SEM ARMAÇÃO, COM EQUIPAMENTO ELÉTRICO, INCLUSIVE AFASTAMENTO E EMPILHAMENTO, EXCLUSIVE TRANSPORTE E RETIRADA DO MATERIAL DEMOLIDO</t>
  </si>
  <si>
    <t xml:space="preserve">REVESTIMENTO PAREDES </t>
  </si>
  <si>
    <t>REMOÇÃO MANUAL DE RUFO METÁLICO, COM REAPROVEITAMENTO, INCLUSIVE AFASTAMENTO E
EMPILHAMENTO, EXCLUSIVE TRANSPORTE E RETIRADA DO MATERIAL REMOVIDO NÃO REAPROVEITÁVEL</t>
  </si>
  <si>
    <t>REBOCO COM ARGAMASSA, TRAÇO 1:2:8 (CIMENTO, CAL E AREIA), ESP. 20MM, APLICAÇÃO MANUAL, INCLUSIVE ARGAMASSA COM PREPARO MECANIZADO, EXCLUSIVE CHAPISCO</t>
  </si>
  <si>
    <t>REVESTIMENTO COM CERÂMICA APLICADO EM PAREDE, ACABAMENTO ESMALTADO, AMBIENTE INTERNO/EXTERNO, PADRÃO EXTRA, DIMENSÃO DA PEÇA ATÉ 2025 CM2, PEI III,
ASSENTAMENTO COM ARGAMASSA INDUSTRIALIZADA, INCLUSIVE REJUNTAMENTO</t>
  </si>
  <si>
    <t>ED-50326</t>
  </si>
  <si>
    <t>ED-50330</t>
  </si>
  <si>
    <t>TORNEIRA METÁLICA PARA PIA, ABERTURA 1/4 DE VOLTA, ACABAMENTO CROMADO, COM AREJADOR, APLICAÇÃO DE PAREDE, INCLUSIVE FORNECIMENTO E INSTALAÇÃO</t>
  </si>
  <si>
    <t>TORNEIRA METÁLICA PARA LAVATÓRIO, ABERTURA 1/4 DE VOLTA, ACABAMENTO CROMADO, COM AREJADOR, APLICAÇÃO DE MESA, INCLUSIVE ENGATE FLEXÍVEL METÁLICO, FORNECIMENTO E
INSTALAÇÃO</t>
  </si>
  <si>
    <t>ED-49991</t>
  </si>
  <si>
    <t>REGISTRO DE GAVETA, TIPO BASE, ROSCÁVEL 1" (PARA TUBO SOLDÁVEL OU PPR DN 32MM/CPVC DN 28MM), INCLUSIVE ACABAMENTO (PADRÃO MÉDIO) E CANOPLA CROMADOS</t>
  </si>
  <si>
    <t>4.4</t>
  </si>
  <si>
    <t>ED-50337</t>
  </si>
  <si>
    <t>VÁLVULA DE DESCARGA COM REGISTRO INTERNO, ACIONAMENTO SIMPLES, DN 1.1/2" (50MM), INCLUSIVE ACABAMENTO DA VÁLVULA</t>
  </si>
  <si>
    <t>4.5</t>
  </si>
  <si>
    <t>ED-50320</t>
  </si>
  <si>
    <t>INSTALAÇÃO DE SIFÃO DE METAL PARA LAVATÓRIO, TIPO COPO COM ACABAMENTO CROMADO, DIÂMETRO (1"X1.1/2"), INCLUSIVE FORNECIMENTO</t>
  </si>
  <si>
    <t>ED-50289</t>
  </si>
  <si>
    <t>ASSENTO SANITÁRIO CONVENCIONAL - FORNECIMENTO E INSTALACAO. AF_01/2020</t>
  </si>
  <si>
    <t>LÂMPADA COMPACTA DE LED 10 W, BASE E27 - FORNECIMENTO E INSTALAÇÃO. AF_02/2020</t>
  </si>
  <si>
    <t>LUMINÁRIA TIPO PLAFON CIRCULAR, DE SOBREPOR, COM LED DE 12/13 W - FORNECIMENTO E INSTALAÇÃO. AF_03/2022</t>
  </si>
  <si>
    <t>ED-50232</t>
  </si>
  <si>
    <t>ED-15755</t>
  </si>
  <si>
    <t>ED-50227</t>
  </si>
  <si>
    <t xml:space="preserve">LEANDRO DE SOUZA COSTA </t>
  </si>
  <si>
    <t>CREA-ES 037.338/D</t>
  </si>
  <si>
    <t>PONTO DE EMBUTIR PARA UMA (1) TOMADA PADRÃO, TRÊS (3) POLOS (2P+T/10A-250V), COM PLACA 4"X2" DE UM (1) POSTO, COM ELETRODUTO FLEXÍVEL CORRUGADO, ANTI-CHAMA, DN 25MM (3/
4"), EMBUTIDO NA ALVENARIA E CABO DE COBRE FLEXÍVEL, CLASSE 5, ISOLAMENTO TIPO LSHF/ATOX, NÃO HALOGENADO, SEÇÃO 2,5MM2 (70°C-450/750V), COM DISTÂNCIA DE ATÉ DEZ (10)
METROS DO PONTO DE DERIVAÇÃO, INCLUSIVE CAIXA DE LIGAÇÃO, SUPORTE E FIXAÇÃO DO ELETRODUTO COM ENCHIMENTO DO RASGO NA ALVENARIA/CONCRETO COM ARGAMASSA</t>
  </si>
  <si>
    <t>PONTO DE EMBUTIR PARA UM (1) INTERRUPTOR SIMPLES (10A-250V), COM PLACA 4"X2" DE UM (1) POSTO, COM ELETRODUTO FLEXÍVEL CORRUGADO, ANTI-CHAMA, DN 25MM (3/4"), EMBUTIDO
NA ALVENARIA E CABO DE COBRE FLEXÍVEL, CLASSE 5, ISOLAMENTO TIPO LSHF/ATOX, NÃO HALOGENADO, SEÇÃO 1,5MM2 (70°C-450/750V), COM DISTÂNCIA DE ATÉ DEZ (10) METROS
DO PONTO DE DERIVAÇÃO, INCLUSIVE CAIXA DE LIGAÇÃO, SUPORTE E FIXAÇÃO DO ELETRODUTO COM ENCHIMENTO DO RASGO NA ALVENARIA/CONCRETO COM ARGAMASSA</t>
  </si>
  <si>
    <t>CONJUNTO DE DUAS (2) TOMADAS PADRÃO, TRÊS (3) POLOS, CORRENTE 10A, TENSÃO 250V, (2P+T/10A-250V), COM PLACA 4"X2" DE DOIS (2) POSTOS, INCLUSIVE FORNECIMENTO, INSTALAÇÃO,
SUPORTE, MÓDULO E PLACA</t>
  </si>
  <si>
    <t>CALÇADA</t>
  </si>
  <si>
    <t>ED-51144</t>
  </si>
  <si>
    <t>PASSEIOS DE CONCRETO E = 8 CM, FCK = 15 MPA PADRÃO PREFEITURA</t>
  </si>
  <si>
    <t xml:space="preserve">PORTA DE MADEIRA COMPLETA, DIMENSÃO (80X210)CM, TIPO DE ABRIR, UMA (1) FOLHA, ACABAMENTO NATURAL PARA PINTURA/ VERNIZ, TIPO PRANCHETA/SARRAFEADA, INCLUSIVE MARCO, ALIZAR E FERRAGENS, EXCLUSIVE PINTURA/VERNIZ </t>
  </si>
  <si>
    <t>ED-49603</t>
  </si>
  <si>
    <t>PORTA DE MADEIRA COMPLETA, DIMENSÃO (90X210)CM, TIPO DE ABRIR, UMA (1) FOLHA, ACABAMENTO NATURAL PARA PINTURA/VERNIZ, TIPO PRANCHETA/SARRAFEADA, INCLUSIVE MARCO, ALIZAR E FERRAGENS, EXCLUSIVE PINTURA/VERNIZ</t>
  </si>
  <si>
    <t>ED-49591</t>
  </si>
  <si>
    <t>ALIZAR DE 5X1,5CM PARA PORTA FIXADO COM PREGOS, PADRÃO POPULAR - FORNECIMENTO E INSTALAÇÃO. AF_12/2019</t>
  </si>
  <si>
    <t>ED-50983</t>
  </si>
  <si>
    <t>PORTÃO DE GRADE, EXCLUSIVE CADEADO E PINTURA</t>
  </si>
  <si>
    <t>ED-48536</t>
  </si>
  <si>
    <t>DIVISÓRIA EM PAINEL REMOVÍVEL, NÚCLEO COMPENSADO NAVAL, EM PERFIL DE AÇO TIPO C, INCLUSIVE ACESSÓRIOS, EXCLUSIVE  VIDRO E FERRAGENS PARA CONFECÇÃO DE PORTA DE DIVISÓRIA</t>
  </si>
  <si>
    <t>ED-49698</t>
  </si>
  <si>
    <t>9.12</t>
  </si>
  <si>
    <t>DOBRADIÇA DE FERRO, MEDIDAS (3.1/2"X3"), TIPO PINO SOLTO COM BOLA, ACABAMENTO CROMADO, INCLUSIVE ACESSÓRIOS PARA FIXAÇÃO</t>
  </si>
  <si>
    <r>
      <rPr>
        <b/>
        <sz val="12"/>
        <rFont val="Arial"/>
        <family val="2"/>
      </rPr>
      <t>PREÇO DE CUSTO:</t>
    </r>
    <r>
      <rPr>
        <sz val="12"/>
        <rFont val="Arial"/>
        <family val="2"/>
      </rPr>
      <t xml:space="preserve"> SETOP - SEM DESONERAÇÃO FISCAL, REGIÃO LESTE, ABRIL//2024 | SINAPI 07/2024 - NÃO DESONERADO</t>
    </r>
  </si>
  <si>
    <t>ED-50727</t>
  </si>
  <si>
    <t>CHAPISCO COM ARGAMASSA, TRAÇO 1:3 (CIMENTO E AREIA), ESP. 5MM, APLICADO EM ALVENARIA/ESTRUTURA DE CONCRETO COM COLHER, INCLUSIVE ARGAMASSA COM PREPARO
MECANIZADO</t>
  </si>
  <si>
    <t>TANQUE DE LOUÇA BRANCA COM COLUNA, CAPACIDADE 22 LITROS, INCLUSIVE ACESSÓRIOS DE FIXAÇÃO, FORNECIMENTO, INSTALAÇÃO E REJUNTAMENTO, EXCLUSIVE TORNEIRA, VÁLVULA
DE ESCOAMENTO E SIFÃO</t>
  </si>
  <si>
    <r>
      <t xml:space="preserve">DATA: </t>
    </r>
    <r>
      <rPr>
        <sz val="12"/>
        <rFont val="Arial"/>
        <family val="2"/>
      </rPr>
      <t>14/08/2024</t>
    </r>
  </si>
  <si>
    <r>
      <t xml:space="preserve">OBRA: </t>
    </r>
    <r>
      <rPr>
        <sz val="12"/>
        <rFont val="Arial"/>
        <family val="2"/>
      </rPr>
      <t>PEQUENOS REPAROS E ADEQUAÇÕES NA UNIDADE BÁSICA DE SAÚDE - PSF DISTRITO DE ROSEIRAL</t>
    </r>
  </si>
  <si>
    <t>MARCO DE MADEIRA, DIMENSÃO (80X210)CM, LARGURA DE 14CM, ACABAMENTO NATURAL PARA PINTURA/VERNIZ, INCLUSIVE ASSENTAMENTO,</t>
  </si>
  <si>
    <t>DEMOLIÇÃO MANUAL DE REBOCO OU EMBOÇO, COM ESPESSURA DE ATÉ 55MM, INCLUSIVE AFASTAMENTO E EMPILHAMENTO, EXCLUSIVE TRANSPORTE E RETIRADA DO MATERIAL DEMOLIDO</t>
  </si>
  <si>
    <t>4.6</t>
  </si>
  <si>
    <t>4.7</t>
  </si>
  <si>
    <t>5.3</t>
  </si>
  <si>
    <t>5.4</t>
  </si>
  <si>
    <t>5.5</t>
  </si>
  <si>
    <t>8.2</t>
  </si>
  <si>
    <t>8.3</t>
  </si>
  <si>
    <t>8.4</t>
  </si>
  <si>
    <t>8.6</t>
  </si>
  <si>
    <t>8.7</t>
  </si>
  <si>
    <t>8.8</t>
  </si>
  <si>
    <t>8.9</t>
  </si>
  <si>
    <t>8.10</t>
  </si>
  <si>
    <t>8.11</t>
  </si>
  <si>
    <t>5.6</t>
  </si>
  <si>
    <t>ENTRADA DE ENERGIA AÉREA, TIPO C2, PADRÃO CEMIG, CARGA INSTALADA DE 15,1KVA ATÉ 23KVA, TRIFÁSICO, COM SAÍDA SUBTERRÂNEA, INCLUSIVE POSTE, CAIXA PARA MEDIDOR, DISJUNTOR, BARRAMENTO, ATERRAMENTO E ACESSÓRIOS</t>
  </si>
  <si>
    <t>ED-20582</t>
  </si>
  <si>
    <t>CABO DE COBRE FLEXÍVEL ISOLADO, 35 MM², ANTI-CHAMA 0,6/1,0 KV, PARA REDE ENTERRADA DE DISTRIBUIÇÃO DE ENERGIA ELÉTRICA - FORNECIMENTO E INSTALAÇÃO. AF_12/2021</t>
  </si>
  <si>
    <t>5.7</t>
  </si>
  <si>
    <r>
      <t xml:space="preserve">FOLHAS: </t>
    </r>
    <r>
      <rPr>
        <sz val="12"/>
        <rFont val="Arial"/>
        <family val="2"/>
      </rPr>
      <t>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</si>
</sst>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4" fillId="3" borderId="8" xfId="0" applyFont="1" applyFill="1" applyBorder="1" applyProtection="1"/>
    <xf numFmtId="0" fontId="4" fillId="3" borderId="8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wrapText="1"/>
    </xf>
    <xf numFmtId="0" fontId="9" fillId="2" borderId="0" xfId="0" applyFont="1" applyFill="1" applyProtection="1"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center" vertical="center"/>
    </xf>
    <xf numFmtId="43" fontId="10" fillId="2" borderId="1" xfId="3" applyFont="1" applyFill="1" applyBorder="1" applyProtection="1">
      <protection locked="0"/>
    </xf>
    <xf numFmtId="44" fontId="10" fillId="2" borderId="1" xfId="7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right" wrapText="1"/>
    </xf>
    <xf numFmtId="0" fontId="10" fillId="2" borderId="1" xfId="0" applyFont="1" applyFill="1" applyBorder="1" applyProtection="1"/>
    <xf numFmtId="44" fontId="10" fillId="2" borderId="1" xfId="7" applyFont="1" applyFill="1" applyBorder="1" applyProtection="1"/>
    <xf numFmtId="44" fontId="4" fillId="2" borderId="1" xfId="7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wrapText="1"/>
    </xf>
    <xf numFmtId="0" fontId="11" fillId="2" borderId="1" xfId="0" applyFont="1" applyFill="1" applyBorder="1" applyProtection="1"/>
    <xf numFmtId="43" fontId="11" fillId="2" borderId="1" xfId="3" applyFont="1" applyFill="1" applyBorder="1" applyProtection="1">
      <protection locked="0"/>
    </xf>
    <xf numFmtId="44" fontId="11" fillId="2" borderId="1" xfId="7" applyFont="1" applyFill="1" applyBorder="1" applyProtection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right"/>
    </xf>
    <xf numFmtId="0" fontId="14" fillId="2" borderId="1" xfId="0" applyFont="1" applyFill="1" applyBorder="1" applyProtection="1"/>
    <xf numFmtId="43" fontId="13" fillId="2" borderId="1" xfId="3" applyFont="1" applyFill="1" applyBorder="1" applyProtection="1">
      <protection locked="0"/>
    </xf>
    <xf numFmtId="44" fontId="13" fillId="2" borderId="1" xfId="7" applyFont="1" applyFill="1" applyBorder="1" applyProtection="1"/>
    <xf numFmtId="44" fontId="4" fillId="3" borderId="1" xfId="0" applyNumberFormat="1" applyFont="1" applyFill="1" applyBorder="1" applyProtection="1"/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wrapText="1"/>
    </xf>
    <xf numFmtId="0" fontId="0" fillId="0" borderId="0" xfId="0"/>
    <xf numFmtId="43" fontId="10" fillId="2" borderId="1" xfId="3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10" fontId="7" fillId="2" borderId="3" xfId="4" applyNumberFormat="1" applyFont="1" applyFill="1" applyBorder="1" applyAlignment="1" applyProtection="1">
      <alignment horizontal="center" vertical="center"/>
      <protection locked="0"/>
    </xf>
    <xf numFmtId="10" fontId="7" fillId="2" borderId="5" xfId="4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</cellXfs>
  <cellStyles count="9">
    <cellStyle name="Moeda" xfId="7" builtinId="4"/>
    <cellStyle name="Normal" xfId="0" builtinId="0"/>
    <cellStyle name="Normal 2" xfId="5" xr:uid="{00000000-0005-0000-0000-000002000000}"/>
    <cellStyle name="Normal 2 2" xfId="8" xr:uid="{00000000-0005-0000-0000-000003000000}"/>
    <cellStyle name="Normal 2 2 3" xfId="2" xr:uid="{00000000-0005-0000-0000-000004000000}"/>
    <cellStyle name="Porcentagem" xfId="4" builtinId="5"/>
    <cellStyle name="Separador de milhares 2" xfId="6" xr:uid="{00000000-0005-0000-0000-000007000000}"/>
    <cellStyle name="Vírgula" xfId="3" builtinId="3"/>
    <cellStyle name="Vírgula 2 2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0</xdr:row>
          <xdr:rowOff>38100</xdr:rowOff>
        </xdr:from>
        <xdr:to>
          <xdr:col>2</xdr:col>
          <xdr:colOff>323850</xdr:colOff>
          <xdr:row>0</xdr:row>
          <xdr:rowOff>895350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abSelected="1" view="pageBreakPreview" topLeftCell="A31" zoomScale="85" zoomScaleNormal="85" zoomScaleSheetLayoutView="85" workbookViewId="0">
      <selection activeCell="A5" sqref="A5:E5"/>
    </sheetView>
  </sheetViews>
  <sheetFormatPr defaultColWidth="8.85546875" defaultRowHeight="15" x14ac:dyDescent="0.25"/>
  <cols>
    <col min="1" max="1" width="8.42578125" style="3" customWidth="1"/>
    <col min="2" max="2" width="20.28515625" style="3" customWidth="1"/>
    <col min="3" max="3" width="18.140625" style="3" customWidth="1"/>
    <col min="4" max="4" width="132.85546875" style="3" customWidth="1"/>
    <col min="5" max="5" width="10.7109375" style="3" customWidth="1"/>
    <col min="6" max="6" width="16.28515625" style="3" bestFit="1" customWidth="1"/>
    <col min="7" max="7" width="18" style="3" customWidth="1"/>
    <col min="8" max="8" width="18.28515625" style="3" customWidth="1"/>
    <col min="9" max="9" width="27.140625" style="3" customWidth="1"/>
    <col min="10" max="16384" width="8.85546875" style="3"/>
  </cols>
  <sheetData>
    <row r="1" spans="1:16" ht="80.25" customHeight="1" x14ac:dyDescent="0.25">
      <c r="A1" s="48" t="s">
        <v>2</v>
      </c>
      <c r="B1" s="48"/>
      <c r="C1" s="48"/>
      <c r="D1" s="48"/>
      <c r="E1" s="48"/>
      <c r="F1" s="48"/>
      <c r="G1" s="48"/>
      <c r="H1" s="48"/>
      <c r="I1" s="48"/>
    </row>
    <row r="2" spans="1:16" ht="19.5" customHeight="1" x14ac:dyDescent="0.25">
      <c r="A2" s="49" t="s">
        <v>50</v>
      </c>
      <c r="B2" s="49"/>
      <c r="C2" s="49"/>
      <c r="D2" s="49"/>
      <c r="E2" s="49"/>
      <c r="F2" s="49"/>
      <c r="G2" s="49" t="s">
        <v>187</v>
      </c>
      <c r="H2" s="50"/>
      <c r="I2" s="50"/>
      <c r="P2" s="38" t="s">
        <v>12</v>
      </c>
    </row>
    <row r="3" spans="1:16" ht="18" customHeight="1" x14ac:dyDescent="0.25">
      <c r="A3" s="51" t="s">
        <v>165</v>
      </c>
      <c r="B3" s="52"/>
      <c r="C3" s="52"/>
      <c r="D3" s="52"/>
      <c r="E3" s="5"/>
      <c r="F3" s="4" t="s">
        <v>51</v>
      </c>
      <c r="G3" s="6"/>
      <c r="H3" s="4" t="s">
        <v>164</v>
      </c>
      <c r="I3" s="6"/>
      <c r="P3" s="38" t="s">
        <v>52</v>
      </c>
    </row>
    <row r="4" spans="1:16" ht="17.25" customHeight="1" x14ac:dyDescent="0.25">
      <c r="A4" s="51" t="s">
        <v>111</v>
      </c>
      <c r="B4" s="52"/>
      <c r="C4" s="52"/>
      <c r="D4" s="52"/>
      <c r="E4" s="53"/>
      <c r="F4" s="54" t="s">
        <v>3</v>
      </c>
      <c r="G4" s="54"/>
      <c r="H4" s="54"/>
      <c r="I4" s="54"/>
      <c r="P4" s="38" t="s">
        <v>53</v>
      </c>
    </row>
    <row r="5" spans="1:16" ht="18" customHeight="1" x14ac:dyDescent="0.25">
      <c r="A5" s="55" t="s">
        <v>160</v>
      </c>
      <c r="B5" s="56"/>
      <c r="C5" s="56"/>
      <c r="D5" s="56"/>
      <c r="E5" s="57"/>
      <c r="F5" s="58" t="s">
        <v>4</v>
      </c>
      <c r="G5" s="61" t="s">
        <v>5</v>
      </c>
      <c r="H5" s="7" t="s">
        <v>13</v>
      </c>
      <c r="I5" s="6" t="s">
        <v>6</v>
      </c>
      <c r="P5" s="3" t="s">
        <v>76</v>
      </c>
    </row>
    <row r="6" spans="1:16" ht="19.5" customHeight="1" x14ac:dyDescent="0.25">
      <c r="A6" s="44" t="s">
        <v>106</v>
      </c>
      <c r="B6" s="44"/>
      <c r="C6" s="45"/>
      <c r="D6" s="45"/>
      <c r="E6" s="45"/>
      <c r="F6" s="59"/>
      <c r="G6" s="62"/>
      <c r="H6" s="58" t="s">
        <v>45</v>
      </c>
      <c r="I6" s="42">
        <v>0.2402</v>
      </c>
    </row>
    <row r="7" spans="1:16" ht="20.25" customHeight="1" x14ac:dyDescent="0.25">
      <c r="A7" s="44" t="s">
        <v>112</v>
      </c>
      <c r="B7" s="44"/>
      <c r="C7" s="45"/>
      <c r="D7" s="45"/>
      <c r="E7" s="45"/>
      <c r="F7" s="60"/>
      <c r="G7" s="63"/>
      <c r="H7" s="60"/>
      <c r="I7" s="43"/>
    </row>
    <row r="8" spans="1:16" ht="34.5" customHeight="1" x14ac:dyDescent="0.25">
      <c r="A8" s="8" t="s">
        <v>54</v>
      </c>
      <c r="B8" s="8" t="s">
        <v>49</v>
      </c>
      <c r="C8" s="8" t="s">
        <v>0</v>
      </c>
      <c r="D8" s="8" t="s">
        <v>55</v>
      </c>
      <c r="E8" s="8" t="s">
        <v>7</v>
      </c>
      <c r="F8" s="8" t="s">
        <v>8</v>
      </c>
      <c r="G8" s="9" t="s">
        <v>47</v>
      </c>
      <c r="H8" s="9" t="s">
        <v>46</v>
      </c>
      <c r="I8" s="8" t="s">
        <v>9</v>
      </c>
    </row>
    <row r="9" spans="1:16" s="13" customFormat="1" ht="18" x14ac:dyDescent="0.25">
      <c r="A9" s="10">
        <v>1</v>
      </c>
      <c r="B9" s="10"/>
      <c r="C9" s="11"/>
      <c r="D9" s="12" t="s">
        <v>44</v>
      </c>
      <c r="E9" s="1"/>
      <c r="F9" s="2"/>
      <c r="G9" s="46" t="s">
        <v>10</v>
      </c>
      <c r="H9" s="47"/>
      <c r="I9" s="34">
        <f>SUM(I10:I10)</f>
        <v>1730.41</v>
      </c>
    </row>
    <row r="10" spans="1:16" ht="75.75" customHeight="1" x14ac:dyDescent="0.25">
      <c r="A10" s="14" t="s">
        <v>1</v>
      </c>
      <c r="B10" s="35" t="s">
        <v>12</v>
      </c>
      <c r="C10" s="14" t="s">
        <v>101</v>
      </c>
      <c r="D10" s="40" t="s">
        <v>113</v>
      </c>
      <c r="E10" s="16" t="s">
        <v>93</v>
      </c>
      <c r="F10" s="39">
        <v>1</v>
      </c>
      <c r="G10" s="18">
        <v>1395.27</v>
      </c>
      <c r="H10" s="18">
        <f t="shared" ref="H10" si="0">IF(C10=0,"",ROUND(G10+G10*$I$6,2))</f>
        <v>1730.41</v>
      </c>
      <c r="I10" s="18">
        <f t="shared" ref="I10" si="1">IF(C10=0,"",ROUND(F10*H10,2))</f>
        <v>1730.41</v>
      </c>
    </row>
    <row r="11" spans="1:16" ht="15.75" customHeight="1" x14ac:dyDescent="0.25">
      <c r="A11" s="19"/>
      <c r="B11" s="19"/>
      <c r="C11" s="14"/>
      <c r="D11" s="20"/>
      <c r="E11" s="21"/>
      <c r="F11" s="17"/>
      <c r="G11" s="22"/>
      <c r="H11" s="22"/>
      <c r="I11" s="23"/>
    </row>
    <row r="12" spans="1:16" s="13" customFormat="1" ht="18" x14ac:dyDescent="0.25">
      <c r="A12" s="10" t="s">
        <v>56</v>
      </c>
      <c r="B12" s="10"/>
      <c r="C12" s="11"/>
      <c r="D12" s="12" t="s">
        <v>105</v>
      </c>
      <c r="E12" s="1"/>
      <c r="F12" s="2"/>
      <c r="G12" s="46" t="s">
        <v>10</v>
      </c>
      <c r="H12" s="47"/>
      <c r="I12" s="34">
        <f>SUM(I13:I19)</f>
        <v>2103.1099999999997</v>
      </c>
    </row>
    <row r="13" spans="1:16" ht="62.25" customHeight="1" x14ac:dyDescent="0.25">
      <c r="A13" s="14" t="s">
        <v>57</v>
      </c>
      <c r="B13" s="14" t="s">
        <v>12</v>
      </c>
      <c r="C13" s="36" t="s">
        <v>21</v>
      </c>
      <c r="D13" s="40" t="s">
        <v>98</v>
      </c>
      <c r="E13" s="16" t="s">
        <v>90</v>
      </c>
      <c r="F13" s="39">
        <v>60</v>
      </c>
      <c r="G13" s="18">
        <v>9.16</v>
      </c>
      <c r="H13" s="18">
        <f t="shared" ref="H13:H19" si="2">IF(C13=0,"",ROUND(G13+G13*$I$6,2))</f>
        <v>11.36</v>
      </c>
      <c r="I13" s="18">
        <f t="shared" ref="I13:I19" si="3">IF(C13=0,"",ROUND(F13*H13,2))</f>
        <v>681.6</v>
      </c>
    </row>
    <row r="14" spans="1:16" ht="46.5" customHeight="1" x14ac:dyDescent="0.25">
      <c r="A14" s="14" t="s">
        <v>58</v>
      </c>
      <c r="B14" s="14" t="s">
        <v>12</v>
      </c>
      <c r="C14" s="14" t="s">
        <v>16</v>
      </c>
      <c r="D14" s="40" t="s">
        <v>167</v>
      </c>
      <c r="E14" s="16" t="s">
        <v>90</v>
      </c>
      <c r="F14" s="39">
        <v>67.97</v>
      </c>
      <c r="G14" s="18">
        <v>10.119999999999999</v>
      </c>
      <c r="H14" s="18">
        <f t="shared" si="2"/>
        <v>12.55</v>
      </c>
      <c r="I14" s="18">
        <f t="shared" si="3"/>
        <v>853.02</v>
      </c>
    </row>
    <row r="15" spans="1:16" ht="62.25" customHeight="1" x14ac:dyDescent="0.25">
      <c r="A15" s="14" t="s">
        <v>59</v>
      </c>
      <c r="B15" s="14" t="s">
        <v>12</v>
      </c>
      <c r="C15" s="14" t="s">
        <v>19</v>
      </c>
      <c r="D15" s="40" t="s">
        <v>99</v>
      </c>
      <c r="E15" s="16" t="s">
        <v>93</v>
      </c>
      <c r="F15" s="39">
        <v>2</v>
      </c>
      <c r="G15" s="18">
        <v>10.81</v>
      </c>
      <c r="H15" s="18">
        <f t="shared" si="2"/>
        <v>13.41</v>
      </c>
      <c r="I15" s="18">
        <f t="shared" si="3"/>
        <v>26.82</v>
      </c>
    </row>
    <row r="16" spans="1:16" ht="60.75" customHeight="1" x14ac:dyDescent="0.25">
      <c r="A16" s="14" t="s">
        <v>60</v>
      </c>
      <c r="B16" s="14" t="s">
        <v>12</v>
      </c>
      <c r="C16" s="14" t="s">
        <v>18</v>
      </c>
      <c r="D16" s="40" t="s">
        <v>100</v>
      </c>
      <c r="E16" s="16" t="s">
        <v>90</v>
      </c>
      <c r="F16" s="39">
        <v>8.4</v>
      </c>
      <c r="G16" s="18">
        <v>9.2100000000000009</v>
      </c>
      <c r="H16" s="18">
        <f t="shared" si="2"/>
        <v>11.42</v>
      </c>
      <c r="I16" s="18">
        <f t="shared" si="3"/>
        <v>95.93</v>
      </c>
    </row>
    <row r="17" spans="1:9" ht="60" customHeight="1" x14ac:dyDescent="0.25">
      <c r="A17" s="14" t="s">
        <v>86</v>
      </c>
      <c r="B17" s="14" t="s">
        <v>12</v>
      </c>
      <c r="C17" s="14" t="s">
        <v>20</v>
      </c>
      <c r="D17" s="40" t="s">
        <v>118</v>
      </c>
      <c r="E17" s="16" t="s">
        <v>91</v>
      </c>
      <c r="F17" s="39">
        <v>27.41</v>
      </c>
      <c r="G17" s="18">
        <v>6.98</v>
      </c>
      <c r="H17" s="18">
        <f t="shared" si="2"/>
        <v>8.66</v>
      </c>
      <c r="I17" s="18">
        <f t="shared" si="3"/>
        <v>237.37</v>
      </c>
    </row>
    <row r="18" spans="1:9" ht="64.5" customHeight="1" x14ac:dyDescent="0.25">
      <c r="A18" s="14" t="s">
        <v>114</v>
      </c>
      <c r="B18" s="14" t="s">
        <v>12</v>
      </c>
      <c r="C18" s="14" t="s">
        <v>17</v>
      </c>
      <c r="D18" s="40" t="s">
        <v>97</v>
      </c>
      <c r="E18" s="16" t="s">
        <v>91</v>
      </c>
      <c r="F18" s="39">
        <v>15.72</v>
      </c>
      <c r="G18" s="18">
        <v>4.75</v>
      </c>
      <c r="H18" s="18">
        <f t="shared" si="2"/>
        <v>5.89</v>
      </c>
      <c r="I18" s="18">
        <f t="shared" si="3"/>
        <v>92.59</v>
      </c>
    </row>
    <row r="19" spans="1:9" ht="60" customHeight="1" x14ac:dyDescent="0.25">
      <c r="A19" s="14" t="s">
        <v>87</v>
      </c>
      <c r="B19" s="14" t="s">
        <v>12</v>
      </c>
      <c r="C19" s="14" t="s">
        <v>115</v>
      </c>
      <c r="D19" s="40" t="s">
        <v>116</v>
      </c>
      <c r="E19" s="16" t="s">
        <v>92</v>
      </c>
      <c r="F19" s="39">
        <v>0.6</v>
      </c>
      <c r="G19" s="18">
        <v>155.59</v>
      </c>
      <c r="H19" s="18">
        <f t="shared" si="2"/>
        <v>192.96</v>
      </c>
      <c r="I19" s="18">
        <f t="shared" si="3"/>
        <v>115.78</v>
      </c>
    </row>
    <row r="20" spans="1:9" ht="13.5" customHeight="1" x14ac:dyDescent="0.25">
      <c r="A20" s="19"/>
      <c r="B20" s="19"/>
      <c r="C20" s="14"/>
      <c r="D20" s="20"/>
      <c r="E20" s="21"/>
      <c r="F20" s="17"/>
      <c r="G20" s="22"/>
      <c r="H20" s="22"/>
      <c r="I20" s="23"/>
    </row>
    <row r="21" spans="1:9" s="13" customFormat="1" ht="18" x14ac:dyDescent="0.25">
      <c r="A21" s="10" t="s">
        <v>61</v>
      </c>
      <c r="B21" s="10"/>
      <c r="C21" s="11"/>
      <c r="D21" s="12" t="s">
        <v>117</v>
      </c>
      <c r="E21" s="1"/>
      <c r="F21" s="2"/>
      <c r="G21" s="46" t="s">
        <v>10</v>
      </c>
      <c r="H21" s="47"/>
      <c r="I21" s="34">
        <f>SUM(I22:I24)</f>
        <v>3823.7700000000004</v>
      </c>
    </row>
    <row r="22" spans="1:9" ht="58.5" customHeight="1" x14ac:dyDescent="0.25">
      <c r="A22" s="14" t="s">
        <v>62</v>
      </c>
      <c r="B22" s="14" t="s">
        <v>12</v>
      </c>
      <c r="C22" s="14" t="s">
        <v>161</v>
      </c>
      <c r="D22" s="40" t="s">
        <v>162</v>
      </c>
      <c r="E22" s="16" t="s">
        <v>90</v>
      </c>
      <c r="F22" s="39">
        <v>67.97</v>
      </c>
      <c r="G22" s="18">
        <v>9.34</v>
      </c>
      <c r="H22" s="18">
        <f t="shared" ref="H22:H24" si="4">IF(C22=0,"",ROUND(G22+G22*$I$6,2))</f>
        <v>11.58</v>
      </c>
      <c r="I22" s="18">
        <f t="shared" ref="I22:I24" si="5">IF(C22=0,"",ROUND(F22*H22,2))</f>
        <v>787.09</v>
      </c>
    </row>
    <row r="23" spans="1:9" ht="42.75" customHeight="1" x14ac:dyDescent="0.25">
      <c r="A23" s="14" t="s">
        <v>63</v>
      </c>
      <c r="B23" s="14" t="s">
        <v>12</v>
      </c>
      <c r="C23" s="14" t="s">
        <v>42</v>
      </c>
      <c r="D23" s="40" t="s">
        <v>119</v>
      </c>
      <c r="E23" s="16" t="s">
        <v>90</v>
      </c>
      <c r="F23" s="39">
        <v>67.97</v>
      </c>
      <c r="G23" s="18">
        <v>35.229999999999997</v>
      </c>
      <c r="H23" s="18">
        <f t="shared" si="4"/>
        <v>43.69</v>
      </c>
      <c r="I23" s="18">
        <f t="shared" si="5"/>
        <v>2969.61</v>
      </c>
    </row>
    <row r="24" spans="1:9" ht="61.5" customHeight="1" x14ac:dyDescent="0.25">
      <c r="A24" s="14" t="s">
        <v>64</v>
      </c>
      <c r="B24" s="14" t="s">
        <v>12</v>
      </c>
      <c r="C24" s="14" t="s">
        <v>43</v>
      </c>
      <c r="D24" s="40" t="s">
        <v>120</v>
      </c>
      <c r="E24" s="16" t="s">
        <v>90</v>
      </c>
      <c r="F24" s="39">
        <v>0.72</v>
      </c>
      <c r="G24" s="18">
        <v>75.11</v>
      </c>
      <c r="H24" s="18">
        <f t="shared" si="4"/>
        <v>93.15</v>
      </c>
      <c r="I24" s="18">
        <f t="shared" si="5"/>
        <v>67.069999999999993</v>
      </c>
    </row>
    <row r="25" spans="1:9" ht="17.25" customHeight="1" x14ac:dyDescent="0.25">
      <c r="A25" s="19"/>
      <c r="B25" s="19"/>
      <c r="C25" s="14"/>
      <c r="D25" s="20"/>
      <c r="E25" s="21"/>
      <c r="F25" s="17"/>
      <c r="G25" s="22"/>
      <c r="H25" s="22"/>
      <c r="I25" s="23"/>
    </row>
    <row r="26" spans="1:9" s="13" customFormat="1" ht="18" x14ac:dyDescent="0.25">
      <c r="A26" s="10" t="s">
        <v>65</v>
      </c>
      <c r="B26" s="10"/>
      <c r="C26" s="11"/>
      <c r="D26" s="12" t="s">
        <v>94</v>
      </c>
      <c r="E26" s="1"/>
      <c r="F26" s="2"/>
      <c r="G26" s="46" t="s">
        <v>10</v>
      </c>
      <c r="H26" s="47"/>
      <c r="I26" s="34">
        <f>SUM(I27:I33)</f>
        <v>3023.7</v>
      </c>
    </row>
    <row r="27" spans="1:9" ht="48.75" customHeight="1" x14ac:dyDescent="0.25">
      <c r="A27" s="14" t="s">
        <v>66</v>
      </c>
      <c r="B27" s="14" t="s">
        <v>12</v>
      </c>
      <c r="C27" s="14" t="s">
        <v>121</v>
      </c>
      <c r="D27" s="40" t="s">
        <v>123</v>
      </c>
      <c r="E27" s="16" t="s">
        <v>93</v>
      </c>
      <c r="F27" s="39">
        <v>7</v>
      </c>
      <c r="G27" s="18">
        <v>68.260000000000005</v>
      </c>
      <c r="H27" s="18">
        <f t="shared" ref="H27:H30" si="6">IF(C27=0,"",ROUND(G27+G27*$I$6,2))</f>
        <v>84.66</v>
      </c>
      <c r="I27" s="18">
        <f t="shared" ref="I27:I33" si="7">IF(C27=0,"",ROUND(F27*H27,2))</f>
        <v>592.62</v>
      </c>
    </row>
    <row r="28" spans="1:9" ht="61.5" customHeight="1" x14ac:dyDescent="0.25">
      <c r="A28" s="14" t="s">
        <v>67</v>
      </c>
      <c r="B28" s="14" t="s">
        <v>12</v>
      </c>
      <c r="C28" s="14" t="s">
        <v>122</v>
      </c>
      <c r="D28" s="40" t="s">
        <v>124</v>
      </c>
      <c r="E28" s="16" t="s">
        <v>93</v>
      </c>
      <c r="F28" s="39">
        <v>4</v>
      </c>
      <c r="G28" s="18">
        <v>115.87</v>
      </c>
      <c r="H28" s="18">
        <f t="shared" si="6"/>
        <v>143.69999999999999</v>
      </c>
      <c r="I28" s="18">
        <f t="shared" si="7"/>
        <v>574.79999999999995</v>
      </c>
    </row>
    <row r="29" spans="1:9" ht="46.5" customHeight="1" x14ac:dyDescent="0.25">
      <c r="A29" s="14" t="s">
        <v>68</v>
      </c>
      <c r="B29" s="14" t="s">
        <v>12</v>
      </c>
      <c r="C29" s="36" t="s">
        <v>125</v>
      </c>
      <c r="D29" s="40" t="s">
        <v>126</v>
      </c>
      <c r="E29" s="16" t="s">
        <v>93</v>
      </c>
      <c r="F29" s="39">
        <v>1</v>
      </c>
      <c r="G29" s="18">
        <v>116.89</v>
      </c>
      <c r="H29" s="18">
        <f t="shared" si="6"/>
        <v>144.97</v>
      </c>
      <c r="I29" s="18">
        <f t="shared" si="7"/>
        <v>144.97</v>
      </c>
    </row>
    <row r="30" spans="1:9" ht="47.25" customHeight="1" x14ac:dyDescent="0.25">
      <c r="A30" s="14" t="s">
        <v>127</v>
      </c>
      <c r="B30" s="14" t="s">
        <v>12</v>
      </c>
      <c r="C30" s="36" t="s">
        <v>128</v>
      </c>
      <c r="D30" s="40" t="s">
        <v>129</v>
      </c>
      <c r="E30" s="16" t="s">
        <v>93</v>
      </c>
      <c r="F30" s="39">
        <v>1</v>
      </c>
      <c r="G30" s="18">
        <v>311.85000000000002</v>
      </c>
      <c r="H30" s="18">
        <f t="shared" si="6"/>
        <v>386.76</v>
      </c>
      <c r="I30" s="18">
        <f t="shared" si="7"/>
        <v>386.76</v>
      </c>
    </row>
    <row r="31" spans="1:9" ht="46.5" customHeight="1" x14ac:dyDescent="0.25">
      <c r="A31" s="14" t="s">
        <v>130</v>
      </c>
      <c r="B31" s="14" t="s">
        <v>12</v>
      </c>
      <c r="C31" s="36" t="s">
        <v>131</v>
      </c>
      <c r="D31" s="40" t="s">
        <v>132</v>
      </c>
      <c r="E31" s="16" t="s">
        <v>93</v>
      </c>
      <c r="F31" s="39">
        <v>2</v>
      </c>
      <c r="G31" s="18">
        <v>202.58</v>
      </c>
      <c r="H31" s="18">
        <f t="shared" ref="H31:H33" si="8">IF(C31=0,"",ROUND(G31+G31*$I$6,2))</f>
        <v>251.24</v>
      </c>
      <c r="I31" s="18">
        <f t="shared" si="7"/>
        <v>502.48</v>
      </c>
    </row>
    <row r="32" spans="1:9" ht="58.5" customHeight="1" x14ac:dyDescent="0.25">
      <c r="A32" s="14" t="s">
        <v>168</v>
      </c>
      <c r="B32" s="14" t="s">
        <v>12</v>
      </c>
      <c r="C32" s="36" t="s">
        <v>133</v>
      </c>
      <c r="D32" s="40" t="s">
        <v>163</v>
      </c>
      <c r="E32" s="16" t="s">
        <v>93</v>
      </c>
      <c r="F32" s="39">
        <v>1</v>
      </c>
      <c r="G32" s="18">
        <v>486.53</v>
      </c>
      <c r="H32" s="18">
        <f t="shared" si="8"/>
        <v>603.39</v>
      </c>
      <c r="I32" s="18">
        <f t="shared" si="7"/>
        <v>603.39</v>
      </c>
    </row>
    <row r="33" spans="1:9" ht="22.5" customHeight="1" x14ac:dyDescent="0.25">
      <c r="A33" s="14" t="s">
        <v>169</v>
      </c>
      <c r="B33" s="14" t="s">
        <v>52</v>
      </c>
      <c r="C33" s="36">
        <v>100849</v>
      </c>
      <c r="D33" s="40" t="s">
        <v>134</v>
      </c>
      <c r="E33" s="16" t="s">
        <v>93</v>
      </c>
      <c r="F33" s="39">
        <v>4</v>
      </c>
      <c r="G33" s="18">
        <v>44.08</v>
      </c>
      <c r="H33" s="18">
        <f t="shared" si="8"/>
        <v>54.67</v>
      </c>
      <c r="I33" s="18">
        <f t="shared" si="7"/>
        <v>218.68</v>
      </c>
    </row>
    <row r="34" spans="1:9" ht="15.75" customHeight="1" x14ac:dyDescent="0.25">
      <c r="A34" s="19"/>
      <c r="B34" s="19"/>
      <c r="C34" s="14"/>
      <c r="D34" s="20"/>
      <c r="E34" s="21"/>
      <c r="F34" s="17"/>
      <c r="G34" s="22"/>
      <c r="H34" s="22"/>
      <c r="I34" s="23"/>
    </row>
    <row r="35" spans="1:9" s="13" customFormat="1" ht="18" x14ac:dyDescent="0.25">
      <c r="A35" s="10" t="s">
        <v>69</v>
      </c>
      <c r="B35" s="10"/>
      <c r="C35" s="11"/>
      <c r="D35" s="12" t="s">
        <v>48</v>
      </c>
      <c r="E35" s="1"/>
      <c r="F35" s="2"/>
      <c r="G35" s="46" t="s">
        <v>10</v>
      </c>
      <c r="H35" s="47"/>
      <c r="I35" s="34">
        <f>SUM(I36:I42)</f>
        <v>14865.14</v>
      </c>
    </row>
    <row r="36" spans="1:9" ht="18" x14ac:dyDescent="0.25">
      <c r="A36" s="14" t="s">
        <v>70</v>
      </c>
      <c r="B36" s="14" t="s">
        <v>52</v>
      </c>
      <c r="C36" s="14">
        <v>97610</v>
      </c>
      <c r="D36" s="40" t="s">
        <v>135</v>
      </c>
      <c r="E36" s="16" t="s">
        <v>93</v>
      </c>
      <c r="F36" s="39">
        <v>2</v>
      </c>
      <c r="G36" s="18">
        <v>15.03</v>
      </c>
      <c r="H36" s="18">
        <f t="shared" ref="H36:H40" si="9">IF(C36=0,"",ROUND(G36+G36*$I$6,2))</f>
        <v>18.64</v>
      </c>
      <c r="I36" s="18">
        <f t="shared" ref="I36:I40" si="10">IF(C36=0,"",ROUND(F36*H36,2))</f>
        <v>37.28</v>
      </c>
    </row>
    <row r="37" spans="1:9" ht="48" customHeight="1" x14ac:dyDescent="0.25">
      <c r="A37" s="14" t="s">
        <v>71</v>
      </c>
      <c r="B37" s="14" t="s">
        <v>52</v>
      </c>
      <c r="C37" s="14">
        <v>103782</v>
      </c>
      <c r="D37" s="40" t="s">
        <v>136</v>
      </c>
      <c r="E37" s="16" t="s">
        <v>93</v>
      </c>
      <c r="F37" s="39">
        <v>2</v>
      </c>
      <c r="G37" s="18">
        <v>32.42</v>
      </c>
      <c r="H37" s="18">
        <f t="shared" si="9"/>
        <v>40.21</v>
      </c>
      <c r="I37" s="18">
        <f t="shared" si="10"/>
        <v>80.42</v>
      </c>
    </row>
    <row r="38" spans="1:9" ht="117" customHeight="1" x14ac:dyDescent="0.25">
      <c r="A38" s="14" t="s">
        <v>170</v>
      </c>
      <c r="B38" s="14" t="s">
        <v>12</v>
      </c>
      <c r="C38" s="36" t="s">
        <v>137</v>
      </c>
      <c r="D38" s="40" t="s">
        <v>142</v>
      </c>
      <c r="E38" s="16" t="s">
        <v>93</v>
      </c>
      <c r="F38" s="39">
        <v>16</v>
      </c>
      <c r="G38" s="18">
        <v>275.37</v>
      </c>
      <c r="H38" s="18">
        <f t="shared" si="9"/>
        <v>341.51</v>
      </c>
      <c r="I38" s="18">
        <f t="shared" si="10"/>
        <v>5464.16</v>
      </c>
    </row>
    <row r="39" spans="1:9" ht="58.5" customHeight="1" x14ac:dyDescent="0.25">
      <c r="A39" s="14" t="s">
        <v>171</v>
      </c>
      <c r="B39" s="14" t="s">
        <v>12</v>
      </c>
      <c r="C39" s="14" t="s">
        <v>138</v>
      </c>
      <c r="D39" s="40" t="s">
        <v>144</v>
      </c>
      <c r="E39" s="16" t="s">
        <v>93</v>
      </c>
      <c r="F39" s="39">
        <v>3</v>
      </c>
      <c r="G39" s="18">
        <v>39.49</v>
      </c>
      <c r="H39" s="18">
        <f t="shared" si="9"/>
        <v>48.98</v>
      </c>
      <c r="I39" s="18">
        <f t="shared" si="10"/>
        <v>146.94</v>
      </c>
    </row>
    <row r="40" spans="1:9" ht="119.25" customHeight="1" x14ac:dyDescent="0.25">
      <c r="A40" s="14" t="s">
        <v>172</v>
      </c>
      <c r="B40" s="14" t="s">
        <v>12</v>
      </c>
      <c r="C40" s="36" t="s">
        <v>139</v>
      </c>
      <c r="D40" s="40" t="s">
        <v>143</v>
      </c>
      <c r="E40" s="16" t="s">
        <v>93</v>
      </c>
      <c r="F40" s="39">
        <v>6</v>
      </c>
      <c r="G40" s="18">
        <v>242.47</v>
      </c>
      <c r="H40" s="18">
        <f t="shared" si="9"/>
        <v>300.70999999999998</v>
      </c>
      <c r="I40" s="18">
        <f t="shared" si="10"/>
        <v>1804.26</v>
      </c>
    </row>
    <row r="41" spans="1:9" ht="68.25" customHeight="1" x14ac:dyDescent="0.25">
      <c r="A41" s="14" t="s">
        <v>182</v>
      </c>
      <c r="B41" s="14" t="s">
        <v>12</v>
      </c>
      <c r="C41" s="36" t="s">
        <v>184</v>
      </c>
      <c r="D41" s="40" t="s">
        <v>183</v>
      </c>
      <c r="E41" s="16" t="s">
        <v>93</v>
      </c>
      <c r="F41" s="39">
        <v>1</v>
      </c>
      <c r="G41" s="18">
        <v>3538.2</v>
      </c>
      <c r="H41" s="18">
        <f t="shared" ref="H41:H42" si="11">IF(C41=0,"",ROUND(G41+G41*$I$6,2))</f>
        <v>4388.08</v>
      </c>
      <c r="I41" s="18">
        <f t="shared" ref="I41:I42" si="12">IF(C41=0,"",ROUND(F41*H41,2))</f>
        <v>4388.08</v>
      </c>
    </row>
    <row r="42" spans="1:9" ht="62.25" customHeight="1" x14ac:dyDescent="0.25">
      <c r="A42" s="14" t="s">
        <v>186</v>
      </c>
      <c r="B42" s="14" t="s">
        <v>52</v>
      </c>
      <c r="C42" s="36">
        <v>92986</v>
      </c>
      <c r="D42" s="40" t="s">
        <v>185</v>
      </c>
      <c r="E42" s="16" t="s">
        <v>91</v>
      </c>
      <c r="F42" s="39">
        <v>64</v>
      </c>
      <c r="G42" s="18">
        <v>37.090000000000003</v>
      </c>
      <c r="H42" s="18">
        <f t="shared" si="11"/>
        <v>46</v>
      </c>
      <c r="I42" s="18">
        <f t="shared" si="12"/>
        <v>2944</v>
      </c>
    </row>
    <row r="43" spans="1:9" ht="18.75" x14ac:dyDescent="0.25">
      <c r="A43" s="19"/>
      <c r="B43" s="19"/>
      <c r="C43" s="14"/>
      <c r="D43" s="20"/>
      <c r="E43" s="21"/>
      <c r="F43" s="17"/>
      <c r="G43" s="22"/>
      <c r="H43" s="22"/>
      <c r="I43" s="23"/>
    </row>
    <row r="44" spans="1:9" s="13" customFormat="1" ht="18" x14ac:dyDescent="0.25">
      <c r="A44" s="10" t="s">
        <v>72</v>
      </c>
      <c r="B44" s="10"/>
      <c r="C44" s="11"/>
      <c r="D44" s="12" t="s">
        <v>109</v>
      </c>
      <c r="E44" s="1"/>
      <c r="F44" s="2"/>
      <c r="G44" s="46" t="s">
        <v>10</v>
      </c>
      <c r="H44" s="47"/>
      <c r="I44" s="34">
        <f>SUM(I45:I47)</f>
        <v>11708.43</v>
      </c>
    </row>
    <row r="45" spans="1:9" ht="43.5" customHeight="1" x14ac:dyDescent="0.25">
      <c r="A45" s="14" t="s">
        <v>73</v>
      </c>
      <c r="B45" s="14" t="s">
        <v>12</v>
      </c>
      <c r="C45" s="14" t="s">
        <v>14</v>
      </c>
      <c r="D45" s="40" t="s">
        <v>15</v>
      </c>
      <c r="E45" s="16" t="s">
        <v>90</v>
      </c>
      <c r="F45" s="39">
        <v>60</v>
      </c>
      <c r="G45" s="18">
        <v>89.35</v>
      </c>
      <c r="H45" s="18">
        <f t="shared" ref="H45:H47" si="13">IF(C45=0,"",ROUND(G45+G45*$I$6,2))</f>
        <v>110.81</v>
      </c>
      <c r="I45" s="18">
        <f t="shared" ref="I45:I47" si="14">IF(C45=0,"",ROUND(F45*H45,2))</f>
        <v>6648.6</v>
      </c>
    </row>
    <row r="46" spans="1:9" ht="41.25" customHeight="1" x14ac:dyDescent="0.25">
      <c r="A46" s="14" t="s">
        <v>74</v>
      </c>
      <c r="B46" s="14" t="s">
        <v>12</v>
      </c>
      <c r="C46" s="14" t="s">
        <v>41</v>
      </c>
      <c r="D46" s="40" t="s">
        <v>102</v>
      </c>
      <c r="E46" s="16" t="s">
        <v>91</v>
      </c>
      <c r="F46" s="39">
        <v>27.41</v>
      </c>
      <c r="G46" s="18">
        <v>47.58</v>
      </c>
      <c r="H46" s="18">
        <f t="shared" si="13"/>
        <v>59.01</v>
      </c>
      <c r="I46" s="18">
        <f t="shared" si="14"/>
        <v>1617.46</v>
      </c>
    </row>
    <row r="47" spans="1:9" ht="40.5" customHeight="1" x14ac:dyDescent="0.25">
      <c r="A47" s="14" t="s">
        <v>75</v>
      </c>
      <c r="B47" s="14" t="s">
        <v>52</v>
      </c>
      <c r="C47" s="14">
        <v>94229</v>
      </c>
      <c r="D47" s="40" t="s">
        <v>95</v>
      </c>
      <c r="E47" s="16" t="s">
        <v>91</v>
      </c>
      <c r="F47" s="39">
        <v>15.72</v>
      </c>
      <c r="G47" s="18">
        <v>176.57</v>
      </c>
      <c r="H47" s="18">
        <f t="shared" si="13"/>
        <v>218.98</v>
      </c>
      <c r="I47" s="18">
        <f t="shared" si="14"/>
        <v>3442.37</v>
      </c>
    </row>
    <row r="48" spans="1:9" ht="16.5" customHeight="1" x14ac:dyDescent="0.25">
      <c r="A48" s="19"/>
      <c r="B48" s="19"/>
      <c r="C48" s="14"/>
      <c r="D48" s="20"/>
      <c r="E48" s="21"/>
      <c r="F48" s="17"/>
      <c r="G48" s="22"/>
      <c r="H48" s="22"/>
      <c r="I48" s="23"/>
    </row>
    <row r="49" spans="1:9" s="13" customFormat="1" ht="18" x14ac:dyDescent="0.25">
      <c r="A49" s="10" t="s">
        <v>77</v>
      </c>
      <c r="B49" s="10"/>
      <c r="C49" s="11"/>
      <c r="D49" s="12" t="s">
        <v>145</v>
      </c>
      <c r="E49" s="1"/>
      <c r="F49" s="2"/>
      <c r="G49" s="46" t="s">
        <v>10</v>
      </c>
      <c r="H49" s="47"/>
      <c r="I49" s="34">
        <f>SUM(I50:I50)</f>
        <v>549.48</v>
      </c>
    </row>
    <row r="50" spans="1:9" ht="18" x14ac:dyDescent="0.25">
      <c r="A50" s="14" t="s">
        <v>78</v>
      </c>
      <c r="B50" s="14" t="s">
        <v>12</v>
      </c>
      <c r="C50" s="14" t="s">
        <v>146</v>
      </c>
      <c r="D50" s="15" t="s">
        <v>147</v>
      </c>
      <c r="E50" s="16" t="s">
        <v>90</v>
      </c>
      <c r="F50" s="17">
        <v>6</v>
      </c>
      <c r="G50" s="18">
        <v>73.84</v>
      </c>
      <c r="H50" s="18">
        <f t="shared" ref="H50" si="15">IF(C50=0,"",ROUND(G50+G50*$I$6,2))</f>
        <v>91.58</v>
      </c>
      <c r="I50" s="18">
        <f t="shared" ref="I50" si="16">IF(C50=0,"",ROUND(F50*H50,2))</f>
        <v>549.48</v>
      </c>
    </row>
    <row r="51" spans="1:9" ht="14.25" customHeight="1" x14ac:dyDescent="0.25">
      <c r="A51" s="19"/>
      <c r="B51" s="19"/>
      <c r="C51" s="14"/>
      <c r="D51" s="20"/>
      <c r="E51" s="21"/>
      <c r="F51" s="17"/>
      <c r="G51" s="22"/>
      <c r="H51" s="22"/>
      <c r="I51" s="23"/>
    </row>
    <row r="52" spans="1:9" s="13" customFormat="1" ht="18" x14ac:dyDescent="0.25">
      <c r="A52" s="10" t="s">
        <v>79</v>
      </c>
      <c r="B52" s="10"/>
      <c r="C52" s="11"/>
      <c r="D52" s="12" t="s">
        <v>108</v>
      </c>
      <c r="E52" s="1"/>
      <c r="F52" s="2"/>
      <c r="G52" s="46" t="s">
        <v>10</v>
      </c>
      <c r="H52" s="47"/>
      <c r="I52" s="34">
        <f>SUM(I53:I64)</f>
        <v>20086.829999999998</v>
      </c>
    </row>
    <row r="53" spans="1:9" ht="18" x14ac:dyDescent="0.25">
      <c r="A53" s="14" t="s">
        <v>80</v>
      </c>
      <c r="B53" s="14" t="s">
        <v>12</v>
      </c>
      <c r="C53" s="14" t="s">
        <v>27</v>
      </c>
      <c r="D53" s="40" t="s">
        <v>28</v>
      </c>
      <c r="E53" s="16" t="s">
        <v>90</v>
      </c>
      <c r="F53" s="17">
        <v>87.84</v>
      </c>
      <c r="G53" s="18">
        <v>4.92</v>
      </c>
      <c r="H53" s="18">
        <f t="shared" ref="H53:H58" si="17">IF(C53=0,"",ROUND(G53+G53*$I$6,2))</f>
        <v>6.1</v>
      </c>
      <c r="I53" s="18">
        <f t="shared" ref="I53:I58" si="18">IF(C53=0,"",ROUND(F53*H53,2))</f>
        <v>535.82000000000005</v>
      </c>
    </row>
    <row r="54" spans="1:9" ht="44.25" customHeight="1" x14ac:dyDescent="0.25">
      <c r="A54" s="14" t="s">
        <v>173</v>
      </c>
      <c r="B54" s="14" t="s">
        <v>12</v>
      </c>
      <c r="C54" s="14" t="s">
        <v>35</v>
      </c>
      <c r="D54" s="40" t="s">
        <v>36</v>
      </c>
      <c r="E54" s="16" t="s">
        <v>90</v>
      </c>
      <c r="F54" s="17">
        <v>87.84</v>
      </c>
      <c r="G54" s="18">
        <v>39.26</v>
      </c>
      <c r="H54" s="18">
        <f t="shared" si="17"/>
        <v>48.69</v>
      </c>
      <c r="I54" s="18">
        <f t="shared" si="18"/>
        <v>4276.93</v>
      </c>
    </row>
    <row r="55" spans="1:9" ht="18" x14ac:dyDescent="0.25">
      <c r="A55" s="14" t="s">
        <v>174</v>
      </c>
      <c r="B55" s="14" t="s">
        <v>12</v>
      </c>
      <c r="C55" s="14" t="s">
        <v>25</v>
      </c>
      <c r="D55" s="40" t="s">
        <v>26</v>
      </c>
      <c r="E55" s="16" t="s">
        <v>90</v>
      </c>
      <c r="F55" s="17">
        <v>81.48</v>
      </c>
      <c r="G55" s="18">
        <v>4.72</v>
      </c>
      <c r="H55" s="18">
        <f t="shared" si="17"/>
        <v>5.85</v>
      </c>
      <c r="I55" s="18">
        <f t="shared" si="18"/>
        <v>476.66</v>
      </c>
    </row>
    <row r="56" spans="1:9" ht="43.5" customHeight="1" x14ac:dyDescent="0.25">
      <c r="A56" s="14" t="s">
        <v>175</v>
      </c>
      <c r="B56" s="14" t="s">
        <v>12</v>
      </c>
      <c r="C56" s="14" t="s">
        <v>103</v>
      </c>
      <c r="D56" s="40" t="s">
        <v>104</v>
      </c>
      <c r="E56" s="16" t="s">
        <v>90</v>
      </c>
      <c r="F56" s="17">
        <v>81.48</v>
      </c>
      <c r="G56" s="18">
        <v>22.22</v>
      </c>
      <c r="H56" s="18">
        <f t="shared" si="17"/>
        <v>27.56</v>
      </c>
      <c r="I56" s="18">
        <f t="shared" si="18"/>
        <v>2245.59</v>
      </c>
    </row>
    <row r="57" spans="1:9" ht="58.5" customHeight="1" x14ac:dyDescent="0.25">
      <c r="A57" s="14" t="s">
        <v>88</v>
      </c>
      <c r="B57" s="14" t="s">
        <v>12</v>
      </c>
      <c r="C57" s="14" t="s">
        <v>22</v>
      </c>
      <c r="D57" s="40" t="s">
        <v>148</v>
      </c>
      <c r="E57" s="16" t="s">
        <v>93</v>
      </c>
      <c r="F57" s="17">
        <v>4</v>
      </c>
      <c r="G57" s="18">
        <v>1003.15</v>
      </c>
      <c r="H57" s="18">
        <f t="shared" si="17"/>
        <v>1244.1099999999999</v>
      </c>
      <c r="I57" s="18">
        <f t="shared" si="18"/>
        <v>4976.4399999999996</v>
      </c>
    </row>
    <row r="58" spans="1:9" ht="58.5" customHeight="1" x14ac:dyDescent="0.25">
      <c r="A58" s="14" t="s">
        <v>176</v>
      </c>
      <c r="B58" s="14" t="s">
        <v>12</v>
      </c>
      <c r="C58" s="14" t="s">
        <v>149</v>
      </c>
      <c r="D58" s="40" t="s">
        <v>150</v>
      </c>
      <c r="E58" s="16" t="s">
        <v>93</v>
      </c>
      <c r="F58" s="17">
        <v>1</v>
      </c>
      <c r="G58" s="18">
        <v>1099.3399999999999</v>
      </c>
      <c r="H58" s="18">
        <f t="shared" si="17"/>
        <v>1363.4</v>
      </c>
      <c r="I58" s="18">
        <f t="shared" si="18"/>
        <v>1363.4</v>
      </c>
    </row>
    <row r="59" spans="1:9" ht="40.5" customHeight="1" x14ac:dyDescent="0.25">
      <c r="A59" s="14" t="s">
        <v>177</v>
      </c>
      <c r="B59" s="14" t="s">
        <v>52</v>
      </c>
      <c r="C59" s="14">
        <v>91304</v>
      </c>
      <c r="D59" s="40" t="s">
        <v>96</v>
      </c>
      <c r="E59" s="16" t="s">
        <v>93</v>
      </c>
      <c r="F59" s="17">
        <v>4</v>
      </c>
      <c r="G59" s="18">
        <v>105.13</v>
      </c>
      <c r="H59" s="18">
        <f t="shared" ref="H59:H64" si="19">IF(C59=0,"",ROUND(G59+G59*$I$6,2))</f>
        <v>130.38</v>
      </c>
      <c r="I59" s="18">
        <f t="shared" ref="I59:I64" si="20">IF(C59=0,"",ROUND(F59*H59,2))</f>
        <v>521.52</v>
      </c>
    </row>
    <row r="60" spans="1:9" ht="40.5" customHeight="1" x14ac:dyDescent="0.25">
      <c r="A60" s="19" t="s">
        <v>178</v>
      </c>
      <c r="B60" s="14" t="s">
        <v>12</v>
      </c>
      <c r="C60" s="14" t="s">
        <v>151</v>
      </c>
      <c r="D60" s="40" t="s">
        <v>166</v>
      </c>
      <c r="E60" s="16" t="s">
        <v>93</v>
      </c>
      <c r="F60" s="17">
        <v>5</v>
      </c>
      <c r="G60" s="22">
        <v>357.6</v>
      </c>
      <c r="H60" s="18">
        <f t="shared" si="19"/>
        <v>443.5</v>
      </c>
      <c r="I60" s="18">
        <f t="shared" si="20"/>
        <v>2217.5</v>
      </c>
    </row>
    <row r="61" spans="1:9" ht="45.75" customHeight="1" x14ac:dyDescent="0.25">
      <c r="A61" s="19" t="s">
        <v>179</v>
      </c>
      <c r="B61" s="14" t="s">
        <v>52</v>
      </c>
      <c r="C61" s="14">
        <v>100660</v>
      </c>
      <c r="D61" s="40" t="s">
        <v>152</v>
      </c>
      <c r="E61" s="16" t="s">
        <v>91</v>
      </c>
      <c r="F61" s="17">
        <v>90</v>
      </c>
      <c r="G61" s="22">
        <v>8.34</v>
      </c>
      <c r="H61" s="18">
        <f t="shared" si="19"/>
        <v>10.34</v>
      </c>
      <c r="I61" s="18">
        <f t="shared" si="20"/>
        <v>930.6</v>
      </c>
    </row>
    <row r="62" spans="1:9" ht="25.5" customHeight="1" x14ac:dyDescent="0.25">
      <c r="A62" s="19" t="s">
        <v>180</v>
      </c>
      <c r="B62" s="14" t="s">
        <v>12</v>
      </c>
      <c r="C62" s="14" t="s">
        <v>153</v>
      </c>
      <c r="D62" s="40" t="s">
        <v>154</v>
      </c>
      <c r="E62" s="16" t="s">
        <v>90</v>
      </c>
      <c r="F62" s="17">
        <v>3.68</v>
      </c>
      <c r="G62" s="22">
        <v>387.23</v>
      </c>
      <c r="H62" s="18">
        <f t="shared" si="19"/>
        <v>480.24</v>
      </c>
      <c r="I62" s="18">
        <f t="shared" si="20"/>
        <v>1767.28</v>
      </c>
    </row>
    <row r="63" spans="1:9" ht="56.25" customHeight="1" x14ac:dyDescent="0.25">
      <c r="A63" s="19" t="s">
        <v>181</v>
      </c>
      <c r="B63" s="14" t="s">
        <v>12</v>
      </c>
      <c r="C63" s="14" t="s">
        <v>155</v>
      </c>
      <c r="D63" s="40" t="s">
        <v>156</v>
      </c>
      <c r="E63" s="16" t="s">
        <v>90</v>
      </c>
      <c r="F63" s="17">
        <v>5.6</v>
      </c>
      <c r="G63" s="22">
        <v>101.73</v>
      </c>
      <c r="H63" s="18">
        <f t="shared" si="19"/>
        <v>126.17</v>
      </c>
      <c r="I63" s="18">
        <f t="shared" si="20"/>
        <v>706.55</v>
      </c>
    </row>
    <row r="64" spans="1:9" ht="42.75" customHeight="1" x14ac:dyDescent="0.25">
      <c r="A64" s="19" t="s">
        <v>158</v>
      </c>
      <c r="B64" s="14" t="s">
        <v>12</v>
      </c>
      <c r="C64" s="14" t="s">
        <v>157</v>
      </c>
      <c r="D64" s="41" t="s">
        <v>159</v>
      </c>
      <c r="E64" s="16" t="s">
        <v>93</v>
      </c>
      <c r="F64" s="17">
        <v>2</v>
      </c>
      <c r="G64" s="22">
        <v>27.63</v>
      </c>
      <c r="H64" s="18">
        <f t="shared" si="19"/>
        <v>34.270000000000003</v>
      </c>
      <c r="I64" s="18">
        <f t="shared" si="20"/>
        <v>68.540000000000006</v>
      </c>
    </row>
    <row r="65" spans="1:9" ht="14.25" customHeight="1" x14ac:dyDescent="0.25">
      <c r="A65" s="19"/>
      <c r="B65" s="14"/>
      <c r="C65" s="14"/>
      <c r="D65" s="20"/>
      <c r="E65" s="21"/>
      <c r="F65" s="17"/>
      <c r="G65" s="22"/>
      <c r="H65" s="22"/>
      <c r="I65" s="23"/>
    </row>
    <row r="66" spans="1:9" s="13" customFormat="1" ht="18" x14ac:dyDescent="0.25">
      <c r="A66" s="10" t="s">
        <v>81</v>
      </c>
      <c r="B66" s="10"/>
      <c r="C66" s="11"/>
      <c r="D66" s="12" t="s">
        <v>107</v>
      </c>
      <c r="E66" s="1"/>
      <c r="F66" s="2"/>
      <c r="G66" s="46" t="s">
        <v>10</v>
      </c>
      <c r="H66" s="47"/>
      <c r="I66" s="34">
        <f>SUM(I67:I72)</f>
        <v>42956.829999999994</v>
      </c>
    </row>
    <row r="67" spans="1:9" ht="18" x14ac:dyDescent="0.25">
      <c r="A67" s="14" t="s">
        <v>82</v>
      </c>
      <c r="B67" s="14" t="s">
        <v>12</v>
      </c>
      <c r="C67" s="14" t="s">
        <v>23</v>
      </c>
      <c r="D67" s="40" t="s">
        <v>24</v>
      </c>
      <c r="E67" s="16" t="s">
        <v>90</v>
      </c>
      <c r="F67" s="39">
        <v>883.62</v>
      </c>
      <c r="G67" s="18">
        <v>3.14</v>
      </c>
      <c r="H67" s="18">
        <f t="shared" ref="H67:H69" si="21">IF(C67=0,"",ROUND(G67+G67*$I$6,2))</f>
        <v>3.89</v>
      </c>
      <c r="I67" s="18">
        <f t="shared" ref="I67:I69" si="22">IF(C67=0,"",ROUND(F67*H67,2))</f>
        <v>3437.28</v>
      </c>
    </row>
    <row r="68" spans="1:9" ht="18" x14ac:dyDescent="0.25">
      <c r="A68" s="14" t="s">
        <v>83</v>
      </c>
      <c r="B68" s="14" t="s">
        <v>12</v>
      </c>
      <c r="C68" s="14" t="s">
        <v>29</v>
      </c>
      <c r="D68" s="40" t="s">
        <v>30</v>
      </c>
      <c r="E68" s="16" t="s">
        <v>90</v>
      </c>
      <c r="F68" s="39">
        <v>322.54000000000002</v>
      </c>
      <c r="G68" s="18">
        <v>3.54</v>
      </c>
      <c r="H68" s="18">
        <f t="shared" si="21"/>
        <v>4.3899999999999997</v>
      </c>
      <c r="I68" s="18">
        <f t="shared" si="22"/>
        <v>1415.95</v>
      </c>
    </row>
    <row r="69" spans="1:9" ht="39" customHeight="1" x14ac:dyDescent="0.25">
      <c r="A69" s="14" t="s">
        <v>84</v>
      </c>
      <c r="B69" s="14" t="s">
        <v>12</v>
      </c>
      <c r="C69" s="14" t="s">
        <v>31</v>
      </c>
      <c r="D69" s="40" t="s">
        <v>32</v>
      </c>
      <c r="E69" s="16" t="s">
        <v>90</v>
      </c>
      <c r="F69" s="39">
        <v>920.61</v>
      </c>
      <c r="G69" s="18">
        <v>16.77</v>
      </c>
      <c r="H69" s="18">
        <f t="shared" si="21"/>
        <v>20.8</v>
      </c>
      <c r="I69" s="18">
        <f t="shared" si="22"/>
        <v>19148.689999999999</v>
      </c>
    </row>
    <row r="70" spans="1:9" ht="44.25" customHeight="1" x14ac:dyDescent="0.25">
      <c r="A70" s="19" t="s">
        <v>85</v>
      </c>
      <c r="B70" s="14" t="s">
        <v>12</v>
      </c>
      <c r="C70" s="14" t="s">
        <v>33</v>
      </c>
      <c r="D70" s="40" t="s">
        <v>34</v>
      </c>
      <c r="E70" s="16" t="s">
        <v>90</v>
      </c>
      <c r="F70" s="17">
        <v>322.54000000000002</v>
      </c>
      <c r="G70" s="22">
        <v>18.46</v>
      </c>
      <c r="H70" s="18">
        <f t="shared" ref="H70:H72" si="23">IF(C70=0,"",ROUND(G70+G70*$I$6,2))</f>
        <v>22.89</v>
      </c>
      <c r="I70" s="18">
        <f t="shared" ref="I70:I72" si="24">IF(C70=0,"",ROUND(F70*H70,2))</f>
        <v>7382.94</v>
      </c>
    </row>
    <row r="71" spans="1:9" ht="40.5" customHeight="1" x14ac:dyDescent="0.25">
      <c r="A71" s="19" t="s">
        <v>88</v>
      </c>
      <c r="B71" s="14" t="s">
        <v>12</v>
      </c>
      <c r="C71" s="14" t="s">
        <v>37</v>
      </c>
      <c r="D71" s="40" t="s">
        <v>38</v>
      </c>
      <c r="E71" s="16" t="s">
        <v>90</v>
      </c>
      <c r="F71" s="17">
        <v>920.61</v>
      </c>
      <c r="G71" s="22">
        <v>7.04</v>
      </c>
      <c r="H71" s="18">
        <f t="shared" si="23"/>
        <v>8.73</v>
      </c>
      <c r="I71" s="18">
        <f t="shared" si="24"/>
        <v>8036.93</v>
      </c>
    </row>
    <row r="72" spans="1:9" ht="43.5" customHeight="1" x14ac:dyDescent="0.25">
      <c r="A72" s="19" t="s">
        <v>89</v>
      </c>
      <c r="B72" s="14" t="s">
        <v>12</v>
      </c>
      <c r="C72" s="14" t="s">
        <v>39</v>
      </c>
      <c r="D72" s="40" t="s">
        <v>40</v>
      </c>
      <c r="E72" s="16" t="s">
        <v>90</v>
      </c>
      <c r="F72" s="17">
        <v>322.54000000000002</v>
      </c>
      <c r="G72" s="22">
        <v>8.84</v>
      </c>
      <c r="H72" s="18">
        <f t="shared" si="23"/>
        <v>10.96</v>
      </c>
      <c r="I72" s="18">
        <f t="shared" si="24"/>
        <v>3535.04</v>
      </c>
    </row>
    <row r="73" spans="1:9" ht="13.5" customHeight="1" x14ac:dyDescent="0.3">
      <c r="A73" s="19"/>
      <c r="B73" s="19"/>
      <c r="C73" s="14"/>
      <c r="D73" s="24"/>
      <c r="E73" s="25"/>
      <c r="F73" s="26"/>
      <c r="G73" s="27"/>
      <c r="H73" s="27"/>
      <c r="I73" s="27"/>
    </row>
    <row r="74" spans="1:9" ht="23.25" x14ac:dyDescent="0.35">
      <c r="A74" s="28"/>
      <c r="B74" s="28"/>
      <c r="C74" s="29"/>
      <c r="D74" s="30" t="s">
        <v>11</v>
      </c>
      <c r="E74" s="31"/>
      <c r="F74" s="32"/>
      <c r="G74" s="33"/>
      <c r="H74" s="33"/>
      <c r="I74" s="33">
        <f>I52+I49+I44+I35+I26+I21+I12+I9+I66</f>
        <v>100847.69999999998</v>
      </c>
    </row>
    <row r="75" spans="1:9" ht="12" customHeight="1" x14ac:dyDescent="0.25"/>
    <row r="76" spans="1:9" ht="12" customHeight="1" x14ac:dyDescent="0.25"/>
    <row r="77" spans="1:9" ht="12" customHeight="1" x14ac:dyDescent="0.25"/>
    <row r="78" spans="1:9" ht="12" customHeight="1" x14ac:dyDescent="0.25"/>
    <row r="79" spans="1:9" ht="18" x14ac:dyDescent="0.25">
      <c r="D79" s="37" t="s">
        <v>140</v>
      </c>
    </row>
    <row r="80" spans="1:9" ht="18" x14ac:dyDescent="0.25">
      <c r="D80" s="37" t="s">
        <v>110</v>
      </c>
    </row>
    <row r="81" spans="4:4" ht="18" x14ac:dyDescent="0.25">
      <c r="D81" s="37" t="s">
        <v>141</v>
      </c>
    </row>
  </sheetData>
  <mergeCells count="22">
    <mergeCell ref="G26:H26"/>
    <mergeCell ref="A5:E5"/>
    <mergeCell ref="F5:F7"/>
    <mergeCell ref="G5:G7"/>
    <mergeCell ref="A6:E6"/>
    <mergeCell ref="H6:H7"/>
    <mergeCell ref="G66:H66"/>
    <mergeCell ref="G35:H35"/>
    <mergeCell ref="G44:H44"/>
    <mergeCell ref="G49:H49"/>
    <mergeCell ref="G52:H52"/>
    <mergeCell ref="A1:I1"/>
    <mergeCell ref="A2:F2"/>
    <mergeCell ref="G2:I2"/>
    <mergeCell ref="A4:E4"/>
    <mergeCell ref="F4:I4"/>
    <mergeCell ref="A3:D3"/>
    <mergeCell ref="I6:I7"/>
    <mergeCell ref="A7:E7"/>
    <mergeCell ref="G9:H9"/>
    <mergeCell ref="G12:H12"/>
    <mergeCell ref="G21:H21"/>
  </mergeCells>
  <dataValidations disablePrompts="1" count="1">
    <dataValidation type="list" allowBlank="1" showInputMessage="1" showErrorMessage="1" sqref="B50 B22:B24 B36:B42 B13:B19 B10 B67:B72 B45:B47 B53:B65 B27:B33" xr:uid="{00000000-0002-0000-0000-000000000000}">
      <formula1>$P$2:$P$5</formula1>
    </dataValidation>
  </dataValidations>
  <pageMargins left="0.25" right="0.25" top="0.75" bottom="0.75" header="0.3" footer="0.3"/>
  <pageSetup paperSize="9" scale="52" fitToHeight="0" orientation="landscape" r:id="rId1"/>
  <headerFooter>
    <oddFooter>Página &amp;P de &amp;N</oddFooter>
  </headerFooter>
  <rowBreaks count="1" manualBreakCount="1">
    <brk id="51" max="8" man="1"/>
  </rowBreaks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1</xdr:col>
                <xdr:colOff>200025</xdr:colOff>
                <xdr:row>0</xdr:row>
                <xdr:rowOff>38100</xdr:rowOff>
              </from>
              <to>
                <xdr:col>2</xdr:col>
                <xdr:colOff>323850</xdr:colOff>
                <xdr:row>0</xdr:row>
                <xdr:rowOff>895350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Completo - </vt:lpstr>
      <vt:lpstr>'Orçamento Completo - '!Area_de_impressao</vt:lpstr>
      <vt:lpstr>'Orçamento Completo -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Vivêncio Sathler</dc:creator>
  <cp:lastModifiedBy>DESKTOP</cp:lastModifiedBy>
  <cp:lastPrinted>2024-08-21T13:34:53Z</cp:lastPrinted>
  <dcterms:created xsi:type="dcterms:W3CDTF">2017-08-15T18:29:29Z</dcterms:created>
  <dcterms:modified xsi:type="dcterms:W3CDTF">2024-08-21T13:48:07Z</dcterms:modified>
</cp:coreProperties>
</file>