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CAN_00\"/>
    </mc:Choice>
  </mc:AlternateContent>
  <bookViews>
    <workbookView xWindow="0" yWindow="0" windowWidth="24000" windowHeight="9735"/>
  </bookViews>
  <sheets>
    <sheet name="Orçamento Completo - format (3)" sheetId="22" r:id="rId1"/>
  </sheets>
  <definedNames>
    <definedName name="_xlnm._FilterDatabase" localSheetId="0" hidden="1">'Orçamento Completo - format (3)'!$A$1:$I$11</definedName>
    <definedName name="adsadsa">CONCATENATE(#REF!," ",#REF!)</definedName>
    <definedName name="_xlnm.Print_Area" localSheetId="0">'Orçamento Completo - format (3)'!$A$1:$I$160</definedName>
    <definedName name="CONCATENAR" localSheetId="0">CONCATENATE(#REF!," ",#REF!)</definedName>
    <definedName name="CONCATENAR">CONCATENATE(#REF!," ",#REF!)</definedName>
    <definedName name="NCOMPOSICOES">3</definedName>
    <definedName name="NCOTACOES">15</definedName>
    <definedName name="_xlnm.Print_Titles" localSheetId="0">'Orçamento Completo - format (3)'!$1:$8</definedName>
  </definedNames>
  <calcPr calcId="152511"/>
  <fileRecoveryPr autoRecover="0"/>
</workbook>
</file>

<file path=xl/calcChain.xml><?xml version="1.0" encoding="utf-8"?>
<calcChain xmlns="http://schemas.openxmlformats.org/spreadsheetml/2006/main">
  <c r="H152" i="22" l="1"/>
  <c r="I152" i="22" s="1"/>
  <c r="H151" i="22"/>
  <c r="I151" i="22" s="1"/>
  <c r="H148" i="22"/>
  <c r="H147" i="22"/>
  <c r="H146" i="22"/>
  <c r="I146" i="22" s="1"/>
  <c r="H145" i="22"/>
  <c r="I145" i="22" s="1"/>
  <c r="H144" i="22"/>
  <c r="I144" i="22" s="1"/>
  <c r="H141" i="22"/>
  <c r="I141" i="22" s="1"/>
  <c r="H140" i="22"/>
  <c r="I140" i="22" s="1"/>
  <c r="H139" i="22"/>
  <c r="H138" i="22"/>
  <c r="H137" i="22"/>
  <c r="I137" i="22" s="1"/>
  <c r="H136" i="22"/>
  <c r="I136" i="22" s="1"/>
  <c r="H133" i="22"/>
  <c r="I133" i="22" s="1"/>
  <c r="H132" i="22"/>
  <c r="I132" i="22" s="1"/>
  <c r="H131" i="22"/>
  <c r="I131" i="22" s="1"/>
  <c r="H130" i="22"/>
  <c r="I130" i="22" s="1"/>
  <c r="H129" i="22"/>
  <c r="I129" i="22" s="1"/>
  <c r="H128" i="22"/>
  <c r="I128" i="22" s="1"/>
  <c r="H127" i="22"/>
  <c r="I127" i="22" s="1"/>
  <c r="H126" i="22"/>
  <c r="I126" i="22" s="1"/>
  <c r="H125" i="22"/>
  <c r="I125" i="22" s="1"/>
  <c r="H124" i="22"/>
  <c r="I124" i="22" s="1"/>
  <c r="H123" i="22"/>
  <c r="I123" i="22" s="1"/>
  <c r="H122" i="22"/>
  <c r="H121" i="22"/>
  <c r="I121" i="22" s="1"/>
  <c r="H118" i="22"/>
  <c r="H117" i="22"/>
  <c r="H116" i="22"/>
  <c r="I116" i="22" s="1"/>
  <c r="H115" i="22"/>
  <c r="H114" i="22"/>
  <c r="I114" i="22" s="1"/>
  <c r="H111" i="22"/>
  <c r="I111" i="22" s="1"/>
  <c r="H110" i="22"/>
  <c r="I110" i="22" s="1"/>
  <c r="H109" i="22"/>
  <c r="I109" i="22" s="1"/>
  <c r="H108" i="22"/>
  <c r="I108" i="22" s="1"/>
  <c r="H107" i="22"/>
  <c r="I107" i="22" s="1"/>
  <c r="H106" i="22"/>
  <c r="I106" i="22" s="1"/>
  <c r="H105" i="22"/>
  <c r="I105" i="22" s="1"/>
  <c r="H102" i="22"/>
  <c r="I102" i="22" s="1"/>
  <c r="H101" i="22"/>
  <c r="I101" i="22" s="1"/>
  <c r="H100" i="22"/>
  <c r="I100" i="22" s="1"/>
  <c r="H99" i="22"/>
  <c r="I99" i="22" s="1"/>
  <c r="H98" i="22"/>
  <c r="I98" i="22" s="1"/>
  <c r="H97" i="22"/>
  <c r="I97" i="22" s="1"/>
  <c r="H96" i="22"/>
  <c r="I96" i="22" s="1"/>
  <c r="H95" i="22"/>
  <c r="I95" i="22" s="1"/>
  <c r="H94" i="22"/>
  <c r="I94" i="22" s="1"/>
  <c r="H93" i="22"/>
  <c r="I93" i="22" s="1"/>
  <c r="H92" i="22"/>
  <c r="I92" i="22" s="1"/>
  <c r="H91" i="22"/>
  <c r="I91" i="22" s="1"/>
  <c r="H90" i="22"/>
  <c r="I90" i="22" s="1"/>
  <c r="H89" i="22"/>
  <c r="I89" i="22" s="1"/>
  <c r="H88" i="22"/>
  <c r="I88" i="22" s="1"/>
  <c r="H87" i="22"/>
  <c r="I87" i="22" s="1"/>
  <c r="H86" i="22"/>
  <c r="I86" i="22" s="1"/>
  <c r="H85" i="22"/>
  <c r="I85" i="22" s="1"/>
  <c r="H84" i="22"/>
  <c r="I84" i="22" s="1"/>
  <c r="H83" i="22"/>
  <c r="I83" i="22" s="1"/>
  <c r="H82" i="22"/>
  <c r="I82" i="22" s="1"/>
  <c r="H81" i="22"/>
  <c r="I81" i="22" s="1"/>
  <c r="H80" i="22"/>
  <c r="I80" i="22" s="1"/>
  <c r="H79" i="22"/>
  <c r="I79" i="22" s="1"/>
  <c r="H78" i="22"/>
  <c r="I78" i="22" s="1"/>
  <c r="H77" i="22"/>
  <c r="I77" i="22" s="1"/>
  <c r="H76" i="22"/>
  <c r="I76" i="22" s="1"/>
  <c r="H75" i="22"/>
  <c r="I75" i="22" s="1"/>
  <c r="H74" i="22"/>
  <c r="I74" i="22" s="1"/>
  <c r="H73" i="22"/>
  <c r="I73" i="22" s="1"/>
  <c r="H72" i="22"/>
  <c r="I72" i="22" s="1"/>
  <c r="H71" i="22"/>
  <c r="I71" i="22" s="1"/>
  <c r="H70" i="22"/>
  <c r="I70" i="22" s="1"/>
  <c r="H69" i="22"/>
  <c r="I69" i="22" s="1"/>
  <c r="H68" i="22"/>
  <c r="I68" i="22" s="1"/>
  <c r="H67" i="22"/>
  <c r="I67" i="22" s="1"/>
  <c r="H66" i="22"/>
  <c r="I66" i="22" s="1"/>
  <c r="H65" i="22"/>
  <c r="I65" i="22" s="1"/>
  <c r="H64" i="22"/>
  <c r="I64" i="22" s="1"/>
  <c r="H63" i="22"/>
  <c r="I63" i="22" s="1"/>
  <c r="H60" i="22"/>
  <c r="I60" i="22" s="1"/>
  <c r="H59" i="22"/>
  <c r="I59" i="22" s="1"/>
  <c r="H58" i="22"/>
  <c r="I58" i="22" s="1"/>
  <c r="H57" i="22"/>
  <c r="I57" i="22" s="1"/>
  <c r="H56" i="22"/>
  <c r="I56" i="22" s="1"/>
  <c r="H55" i="22"/>
  <c r="I55" i="22" s="1"/>
  <c r="H54" i="22"/>
  <c r="I54" i="22" s="1"/>
  <c r="H53" i="22"/>
  <c r="I53" i="22" s="1"/>
  <c r="H52" i="22"/>
  <c r="I52" i="22" s="1"/>
  <c r="H51" i="22"/>
  <c r="I51" i="22" s="1"/>
  <c r="H48" i="22"/>
  <c r="H47" i="22"/>
  <c r="H46" i="22"/>
  <c r="H45" i="22"/>
  <c r="I45" i="22" s="1"/>
  <c r="H44" i="22"/>
  <c r="I44" i="22" s="1"/>
  <c r="H43" i="22"/>
  <c r="H42" i="22"/>
  <c r="I42" i="22" s="1"/>
  <c r="H41" i="22"/>
  <c r="H40" i="22"/>
  <c r="I40" i="22" s="1"/>
  <c r="H39" i="22"/>
  <c r="H38" i="22"/>
  <c r="I38" i="22" s="1"/>
  <c r="H35" i="22"/>
  <c r="I35" i="22" s="1"/>
  <c r="H34" i="22"/>
  <c r="I34" i="22" s="1"/>
  <c r="H33" i="22"/>
  <c r="I33" i="22" s="1"/>
  <c r="H32" i="22"/>
  <c r="I32" i="22" s="1"/>
  <c r="H31" i="22"/>
  <c r="I31" i="22" s="1"/>
  <c r="H28" i="22"/>
  <c r="I28" i="22" s="1"/>
  <c r="H27" i="22"/>
  <c r="I27" i="22" s="1"/>
  <c r="H26" i="22"/>
  <c r="I26" i="22" s="1"/>
  <c r="H25" i="22"/>
  <c r="I25" i="22" s="1"/>
  <c r="H24" i="22"/>
  <c r="I24" i="22" s="1"/>
  <c r="H23" i="22"/>
  <c r="I23" i="22" s="1"/>
  <c r="H20" i="22"/>
  <c r="I20" i="22" s="1"/>
  <c r="H19" i="22"/>
  <c r="H18" i="22"/>
  <c r="I18" i="22" s="1"/>
  <c r="H17" i="22"/>
  <c r="I17" i="22" s="1"/>
  <c r="H16" i="22"/>
  <c r="I16" i="22" s="1"/>
  <c r="H15" i="22"/>
  <c r="I15" i="22" s="1"/>
  <c r="H14" i="22"/>
  <c r="I14" i="22" s="1"/>
  <c r="H11" i="22"/>
  <c r="I11" i="22" s="1"/>
  <c r="H10" i="22"/>
  <c r="I10" i="22" s="1"/>
  <c r="I138" i="22" l="1"/>
  <c r="I118" i="22"/>
  <c r="I9" i="22"/>
  <c r="I117" i="22"/>
  <c r="I122" i="22"/>
  <c r="I120" i="22" s="1"/>
  <c r="I39" i="22"/>
  <c r="I139" i="22"/>
  <c r="I147" i="22"/>
  <c r="I46" i="22"/>
  <c r="I50" i="22"/>
  <c r="I115" i="22"/>
  <c r="I19" i="22"/>
  <c r="I13" i="22" s="1"/>
  <c r="I43" i="22"/>
  <c r="I150" i="22"/>
  <c r="I22" i="22"/>
  <c r="I48" i="22"/>
  <c r="I41" i="22"/>
  <c r="I30" i="22"/>
  <c r="I148" i="22"/>
  <c r="I104" i="22"/>
  <c r="I47" i="22"/>
  <c r="I62" i="22"/>
  <c r="I143" i="22" l="1"/>
  <c r="I135" i="22"/>
  <c r="I113" i="22"/>
  <c r="I37" i="22"/>
  <c r="I154" i="22" l="1"/>
</calcChain>
</file>

<file path=xl/sharedStrings.xml><?xml version="1.0" encoding="utf-8"?>
<sst xmlns="http://schemas.openxmlformats.org/spreadsheetml/2006/main" count="646" uniqueCount="404">
  <si>
    <t>CÓDIGO</t>
  </si>
  <si>
    <t>BANCADA EM MÁRMORE BRANCO E = 3 CM, APOIADA EM CONSOLE DE METALON 20 X 30 MM</t>
  </si>
  <si>
    <t>QUADRO DE DISTRIBUIÇÃO PARA 12 MÓDULOS COM BARRAMENTO E CHAVE</t>
  </si>
  <si>
    <t>APICOAMENTO DE PISO CIMENTADO - PROFUNDIDADE ATÉ 1 CM</t>
  </si>
  <si>
    <t>PASSEIOS DE CONCRETO E = 8 CM, FCK = 15 MPA PADRÃO PREFEITURA</t>
  </si>
  <si>
    <t>UN</t>
  </si>
  <si>
    <t>1.1</t>
  </si>
  <si>
    <t>FORMA DE EXECUÇÃO</t>
  </si>
  <si>
    <t>(    )</t>
  </si>
  <si>
    <t>DIRETA</t>
  </si>
  <si>
    <t>Indireta</t>
  </si>
  <si>
    <t>UNID</t>
  </si>
  <si>
    <t>QUANTIDADE</t>
  </si>
  <si>
    <t>PREÇO TOTAL</t>
  </si>
  <si>
    <t>TOTAL DO SUBITEM</t>
  </si>
  <si>
    <t>TOTAL</t>
  </si>
  <si>
    <t>SETOP</t>
  </si>
  <si>
    <t>U</t>
  </si>
  <si>
    <t>(  x  )</t>
  </si>
  <si>
    <t>ED-48165</t>
  </si>
  <si>
    <t>ED-48167</t>
  </si>
  <si>
    <t>ED-48232</t>
  </si>
  <si>
    <t>ALVENARIA DE VEDAÇÃO COM TIJOLO CERÂMICO FURADO, ESP. 14CM, PARA REVESTIMENTO, INCLUSIVE ARGAMASSA PARA ASSENTAMENTO</t>
  </si>
  <si>
    <t>ED-48231</t>
  </si>
  <si>
    <t>ALVENARIA DE VEDAÇÃO COM TIJOLO CERÂMICO FURADO, ESP. 9CM, PARA REVESTIMENTO, INCLUSIVE ARGAMASSA PARA ASSENTAMENTO</t>
  </si>
  <si>
    <t>ED-48298</t>
  </si>
  <si>
    <t>ED-48345</t>
  </si>
  <si>
    <t>ED-48342</t>
  </si>
  <si>
    <t>ED-9903</t>
  </si>
  <si>
    <t>ED-48423</t>
  </si>
  <si>
    <t>ED-48417</t>
  </si>
  <si>
    <t>ED-48408</t>
  </si>
  <si>
    <t>ED-48454</t>
  </si>
  <si>
    <t>ED-48479</t>
  </si>
  <si>
    <t>ED-48501</t>
  </si>
  <si>
    <t>ED-48502</t>
  </si>
  <si>
    <t>ED-48467</t>
  </si>
  <si>
    <t>ED-48998</t>
  </si>
  <si>
    <t>CABO DE COBRE FLEXÍVEL, CLASSE 5, ISOLAMENTO TIPO EPR/HEPR, NÃO HALOGENADO, ANTICHAMA, TERMOFIXO, UNIPOLAR, SEÇÃO 10 MM2, 90°C, 0,6/1KV</t>
  </si>
  <si>
    <t>ED-48986</t>
  </si>
  <si>
    <t>CABO DE COBRE FLEXÍVEL, CLASSE 5, ISOLAMENTO TIPO EPR/HEPR, NÃO HALOGENADO, ANTICHAMA, TERMOFIXO, UNIPOLAR, SEÇÃO 1,5 MM2, 90°C, 0,6/1KV</t>
  </si>
  <si>
    <t>ED-49001</t>
  </si>
  <si>
    <t>CABO DE COBRE FLEXÍVEL, CLASSE 5, ISOLAMENTO TIPO EPR/HEPR, NÃO HALOGENADO, ANTICHAMA, TERMOFIXO, UNIPOLAR, SEÇÃO 16 MM2, 90°C, 0,6/1KV</t>
  </si>
  <si>
    <t>ED-48989</t>
  </si>
  <si>
    <t>CABO DE COBRE FLEXÍVEL, CLASSE 5, ISOLAMENTO TIPO EPR/HEPR, NÃO HALOGENADO, ANTICHAMA, TERMOFIXO, UNIPOLAR, SEÇÃO 2,5 MM2, 90°C, 0,6/1KV</t>
  </si>
  <si>
    <t>ED-49007</t>
  </si>
  <si>
    <t>CABO DE COBRE FLEXÍVEL, CLASSE 5, ISOLAMENTO TIPO EPR/HEPR, NÃO HALOGENADO, ANTICHAMA, TERMOFIXO, UNIPOLAR, SEÇÃO 35 MM2, 90°C, 0,6/1KV</t>
  </si>
  <si>
    <t>ED-48992</t>
  </si>
  <si>
    <t>CABO DE COBRE FLEXÍVEL, CLASSE 5, ISOLAMENTO TIPO EPR/HEPR, NÃO HALOGENADO, ANTICHAMA, TERMOFIXO, UNIPOLAR, SEÇÃO 4 MM2, 90°C, 0,6/1KV</t>
  </si>
  <si>
    <t>ED-48995</t>
  </si>
  <si>
    <t>CABO DE COBRE FLEXÍVEL, CLASSE 5, ISOLAMENTO TIPO EPR/HEPR, NÃO HALOGENADO, ANTICHAMA, TERMOFIXO, UNIPOLAR, SEÇÃO 6 MM2, 90°C, 0,6/1KV</t>
  </si>
  <si>
    <t>ED-49499</t>
  </si>
  <si>
    <t>ED-49602</t>
  </si>
  <si>
    <t>ED-49603</t>
  </si>
  <si>
    <t>ED-49643</t>
  </si>
  <si>
    <t>ED-49618</t>
  </si>
  <si>
    <t>ED-49627</t>
  </si>
  <si>
    <t>ED-49810</t>
  </si>
  <si>
    <t>ED-49786</t>
  </si>
  <si>
    <t>ED-49812</t>
  </si>
  <si>
    <t xml:space="preserve">LASTRO DE CONCRETO MAGRO, INCLUSIVE TRANSPORTE, LANÇAMENTO E ADENSAMENTO </t>
  </si>
  <si>
    <t>ED-50174</t>
  </si>
  <si>
    <t>PINTURA COM EMULSÃO ASFÁLTICA, DUAS (2) DEMÃOS</t>
  </si>
  <si>
    <t>ED-50223</t>
  </si>
  <si>
    <t>ED-50256</t>
  </si>
  <si>
    <t>ED-50298</t>
  </si>
  <si>
    <t>BACIA SANITÁRIA (VASO) DE LOUÇA CONVENCIONAL, COR BRANCA, INCLUSIVE ACESSÓRIOS DE FIXAÇÃO/VEDAÇÃO, VÁLVULA DE DESCARGA METÁLICA COM ACIONAMENTO DUPLO, TUBO DE LIGAÇÃO DE LATÃO COM CANOPLA, FORNECIMENTO, INSTALAÇÃO E REJUNTAMENTO</t>
  </si>
  <si>
    <t>ED-50279</t>
  </si>
  <si>
    <t>CUBA DE LOUÇA BRANCA DE EMBUTIR, FORMATO OVAL, INCLUSIVE VÁLVULA DE ESCOAMENTO DE METAL COM ACABAMENTO CROMADO, SIFÃO DE METAL TIPO COPO COM ACABAMENTO CROMADO, FORNECIMENTO E INSTALAÇÃO</t>
  </si>
  <si>
    <t>ED-50282</t>
  </si>
  <si>
    <t>LAVATÓRIO DE LOUÇA BRANCA COM COLUNA, TAMANHO MÉDIO, INCLUSIVE ACESSÓRIOS DE FIXAÇÃO, VÁLVULA DE ESCOAMENTO DE METAL COM ACABAMENTO CROMADO, SIFÃO DE METAL TIPO COPO COM ACABAMENTO CROMADO, FORNECIMENTO, INSTALAÇÃO E REJUNTAMENTO, EXCLUSIVE TORNEIRA E ENGATE FLEXÍVEL</t>
  </si>
  <si>
    <t>ED-50283</t>
  </si>
  <si>
    <t>LAVATÓRIO DE LOUÇA BRANCA SEM COLUNA, TAMANHO MÉDIO, INCLUSIVE ACESSÓRIOS DE FIXAÇÃO, VÁLVULA DE ESCOAMENTO DE METAL COM ACABAMENTO CROMADO, SIFÃO DE METAL TIPO COPO COM ACABAMENTO CROMADO, FORNECIMENTO, INSTALAÇÃO E REJUNTAMENTO, EXCLUSIVE TORNEIRA E ENGATE FLEXÍVEL</t>
  </si>
  <si>
    <t>ED-50290</t>
  </si>
  <si>
    <t>TANQUE DE LOUÇA BRANCA COM COLUNA, CAPACIDADE 22 LITROS, INCLUSIVE ACESSÓRIOS DE FIXAÇÃO, VÁLVULA DE ESCOAMENTO DE METAL COM ACABAMENTO CROMADO, SIFÃO DE METAL TIPO COPO COM ACABAMENTO CROMADO, FORNECIMENTO, INSTALAÇÃO E REJUNTAMENTO, EXCLUSIVE TORNEIRA</t>
  </si>
  <si>
    <t>ED-50330</t>
  </si>
  <si>
    <t>ED-50331</t>
  </si>
  <si>
    <t>ED-50474</t>
  </si>
  <si>
    <t>EMASSAMENTO EM PAREDE COM MASSA ACRÍLICA, DUAS (2) DEMÃOS, INCLUSIVE LIXAMENTO PARA PINTURA</t>
  </si>
  <si>
    <t>ED-50505</t>
  </si>
  <si>
    <t>LIXAMENTO MANUAL EM PAREDE PARA REMOÇÃO DE TINTA</t>
  </si>
  <si>
    <t>ED-50507</t>
  </si>
  <si>
    <t>LIXAMENTO MANUAL EM SUPERFÍCIE DE MADEIRA PARA REMOÇÃO DE TINTA</t>
  </si>
  <si>
    <t>ED-50451</t>
  </si>
  <si>
    <t>PINTURA ACRÍLICA EM PAREDE, DUAS (2) DEMÃOS, EXCLUSIVE SELADOR ACRÍLICO E MASSA ACRÍLICA/CORRIDA (PVA)</t>
  </si>
  <si>
    <t>ED-50452</t>
  </si>
  <si>
    <t>PINTURA ACRÍLICA EM TETO, DUAS (2) DEMÃOS, EXCLUSIVE SELADOR ACRÍLICO E MASSA ACRÍLICA/CORRIDA (PVA)</t>
  </si>
  <si>
    <t>ED-9918</t>
  </si>
  <si>
    <t>PINTURA EPÓXI EM PAREDE, TRÊS (3) DEMÃOS, EXCLUSIVE SELADOR ACRÍLICO E MASSA ACRÍLICA/CORRIDA (PVA)</t>
  </si>
  <si>
    <t>ED-50493</t>
  </si>
  <si>
    <t>PINTURA ESMALTE EM ESQUADRIA DE MADEIRA, DUAS (2) DEMÃOS, INCLUSIVE UMA (1) DEMÃO DE FUNDO NIVELADOR, EXCLUSIVE MASSA A ÓLEO</t>
  </si>
  <si>
    <t>ED-50491</t>
  </si>
  <si>
    <t>PINTURA ESMALTE EM ESQUADRIAS DE FERRO, DUAS (2) DEMÃOS, INCLUSIVE UMA (1) DEMÃO DE FUNDO ANTICORROSIVO</t>
  </si>
  <si>
    <t>ED-50514</t>
  </si>
  <si>
    <t>PREPARAÇÃO PARA EMASSAMENTO OU PINTURA (LÁTEX/ACRÍLICA) EM PAREDE, INCLUSIVE UMA (1) DEMÃO DE SELADOR ACRÍLICO</t>
  </si>
  <si>
    <t>ED-50515</t>
  </si>
  <si>
    <t>PREPARAÇÃO PARA EMASSAMENTO OU PINTURA (LÁTEX/ACRÍLICA) EM TETO, INCLUSIVE UMA (1) DEMÃO DE SELADOR ACRÍLICO</t>
  </si>
  <si>
    <t>ED-50533</t>
  </si>
  <si>
    <t>ED-50568</t>
  </si>
  <si>
    <t>CONTRAPISO DESEMPENADO COM ARGAMASSA, TRAÇO 1:3 (CIMENTO E AREIA), ESP. 30MM</t>
  </si>
  <si>
    <t>ED-50543</t>
  </si>
  <si>
    <t>REVESTIMENTO COM CERÂMICA APLICADO EM PISO, ACABAMENTO ESMALTADO, AMBIENTE EXTERNO (ANTIDERRAPANTE), PADRÃO EXTRA, DIMENSÃO DA PEÇA ATÉ 2025 CM2, PEI V, ASSENTAMENTO COM ARGAMASSA INDUSTRIALIZADA, INCLUSIVE REJUNTAMENTO</t>
  </si>
  <si>
    <t>ED-50663</t>
  </si>
  <si>
    <t>ED-50668</t>
  </si>
  <si>
    <t>ED-50727</t>
  </si>
  <si>
    <t>ED-50728</t>
  </si>
  <si>
    <t>ED-50761</t>
  </si>
  <si>
    <t>ED-50762</t>
  </si>
  <si>
    <t>ED-50763</t>
  </si>
  <si>
    <t>ED-9081</t>
  </si>
  <si>
    <t>REVESTIMENTO COM CERÂMICA APLICADO EM PAREDE, ACABAMENTO ESMALTADO, AMBIENTE INTERNO/EXTERNO, PADRÃO EXTRA, DIMENSÃO DA PEÇA ATÉ 2025 CM2, PEI III, ASSENTAMENTO COM ARGAMASSA INDUSTRIALIZADA, INCLUSIVE REJUNTAMENTO</t>
  </si>
  <si>
    <t>ED-50771</t>
  </si>
  <si>
    <t>RODAPÉ COM REVESTIMENTO EM CERÂMICA ESMALTADA COMERCIAL, ALTURA 10CM, PEI IV, ASSENTAMENTO COM ARGAMASSA INDUSTRIALIZADA, INCLUSIVE REJUNTAMENTO</t>
  </si>
  <si>
    <t>ED-50951</t>
  </si>
  <si>
    <t>ED-50954</t>
  </si>
  <si>
    <t>ED-50955</t>
  </si>
  <si>
    <t>ED-50972</t>
  </si>
  <si>
    <t>ED-50973</t>
  </si>
  <si>
    <t>ED-50983</t>
  </si>
  <si>
    <t>ED-51093</t>
  </si>
  <si>
    <t>ED-51107</t>
  </si>
  <si>
    <t>ED-51122</t>
  </si>
  <si>
    <t>ED-51144</t>
  </si>
  <si>
    <t>ED-51151</t>
  </si>
  <si>
    <t>SERVIÇOS PRELIMINARES</t>
  </si>
  <si>
    <t>BARRA DE APOIO EM AÇO INOX POLIDO EM "L", DN 1.1/4" (31,75MM), PARA ACESSIBILIDADE (PMR/PCR), COMPRIMENTO 140CM, INSTALADO EM PAREDE, INCLUSIVE FORNECIMENTO, INSTALAÇÃO E ACESSÓRIOS PARA FIXAÇÃO</t>
  </si>
  <si>
    <t>ED-15739</t>
  </si>
  <si>
    <t>CONJUNTO DE DOIS (2) INTERRUPTORES SIMPLES, CORRENTE 10A, TENSÃO 250V, (10A-250V), COM PLACA 4"X2" DE DOIS (2) POSTOS, INCLUSIVE FORNECIMENTO, INSTALAÇÃO, SUPORTE, MÓDULO E PLACA</t>
  </si>
  <si>
    <t>ED-15771</t>
  </si>
  <si>
    <t>CONJUNTO DE DOIS (2) INTERRUPTORES SIMPLES, CORRENTE 10A, TENSÃO 250V, (10A-250V) E UMA (1) TOMADA PADRÃO, TRÊS (3) POLOS, CORRENTE 10A, TENSÃO 250V, (2P+T/10A-250V), COM PLACA 4"X2" DE TRÊS (3) POSTOS, INCLUSIVE FORNECIMENTO, INSTALAÇÃO, SUPORTE, MÓDULO E PLACA</t>
  </si>
  <si>
    <t>ED-15762</t>
  </si>
  <si>
    <t>CONJUNTO DE DUAS (2) TOMADAS DE DADOS (CONECTOR RJ45 CAT.6E), COM PLACA 4"X2" DE DOIS (2) POSTOS, INCLUSIVE FORNECIMENTO, INSTALAÇÃO, SUPORTE, MÓDULO E PLACA</t>
  </si>
  <si>
    <t>ED-15755</t>
  </si>
  <si>
    <t>CONJUNTO DE DUAS (2) TOMADAS PADRÃO, TRÊS (3) POLOS, CORRENTE 10A, TENSÃO 250V, (2P+T/10A-250V), COM PLACA 4"X2" DE DOIS (2) POSTOS, INCLUSIVE FORNECIMENTO, INSTALAÇÃO, SUPORTE, MÓDULO E PLACA</t>
  </si>
  <si>
    <t>ED-15742</t>
  </si>
  <si>
    <t>CONJUNTO DE TRÊS (3) INTERRUPTORES BIPOLAR SIMPLES, CORRENTE 10A, TENSÃO 250V, (10A-250V), COM PLACA 4"X2" DE TRÊS (3) POSTOS, INCLUSIVE FORNECIMENTO, INSTALAÇÃO, SUPORTE, MÓDULO E PLACA</t>
  </si>
  <si>
    <t>ED-15765</t>
  </si>
  <si>
    <t>ED-15761</t>
  </si>
  <si>
    <t>CONJUNTO DE UMA (1) TOMADA PADRÃO, TRÊS (3) POLOS, CORRENTE 10A, TENSÃO 250V, (2P+T/10A-250V) E UMA (1) TOMADA PADRÃO, TRÊS (3) POLOS, CORRENTE 20A, TENSÃO 250V, (2P+T/20A-250V), COM PLACA 4"X2" DE DOIS (2) POSTOS, INCLUSIVE FORNECIMENTO, INSTALAÇÃO, SUPORTE, MÓDULO E PLACA</t>
  </si>
  <si>
    <t>RO-41544</t>
  </si>
  <si>
    <t>BDI</t>
  </si>
  <si>
    <t>PREÇO UNIT C/ BDI</t>
  </si>
  <si>
    <t>PREÇO UNIT S/ BDI</t>
  </si>
  <si>
    <t>SERVIÇOS COMPLEMENTARES</t>
  </si>
  <si>
    <t>FONTE</t>
  </si>
  <si>
    <t>1.2</t>
  </si>
  <si>
    <t>FURO DE BOJO EM BANCADA DE GRANITO/MÁRMORE, INCLUSIVE COLAGEM COM MASSA PLÁSTICA</t>
  </si>
  <si>
    <r>
      <t xml:space="preserve">ISS DO MUNICÍPIO: </t>
    </r>
    <r>
      <rPr>
        <sz val="12"/>
        <rFont val="Arial"/>
        <family val="2"/>
      </rPr>
      <t>3%</t>
    </r>
  </si>
  <si>
    <r>
      <t xml:space="preserve">RESPONSÁVEL TÉCNICO: </t>
    </r>
    <r>
      <rPr>
        <sz val="12"/>
        <rFont val="Arial"/>
        <family val="2"/>
      </rPr>
      <t>VIVÊNCIO SATHLER NUNES PEREIRA; CREA-MG 176.231/D</t>
    </r>
  </si>
  <si>
    <t>SINAPI</t>
  </si>
  <si>
    <t>SINAPI-I</t>
  </si>
  <si>
    <t xml:space="preserve">FOLHAS: </t>
  </si>
  <si>
    <t>ITEM</t>
  </si>
  <si>
    <t>DESCRIÇÃO DO ITEM</t>
  </si>
  <si>
    <t>COMPOSIÇÃO</t>
  </si>
  <si>
    <t>TORNEIRA METÁLICA PARA LAVATÓRIO, ABERTURA 1/4 DE VOLTA, ACABAMENTO CROMADO, COM AREJADOR, APLICAÇÃO DE MESA, INCLUSIVE ENGATE FLEXÍVEL METÁLICO, FORNECIMENTO E INSTALAÇÃO</t>
  </si>
  <si>
    <t>BARRA DE APOIO EM AÇO INOX POLIDO PARA LAVATÓRIO DE CANTO, DN 1.1/4" (31,75MM), PARA ACESSIBILIDADE (PMR/PCR), INSTALADO EM PAREDE, INCLUSIVE FORNECIMENTO, INSTALAÇÃO E ACESSÓRIOS PARA FIXAÇÃO</t>
  </si>
  <si>
    <t>CONJUNTO DE UM (1) INTERRUPTOR SIMPLES, CORRENTE 10A, TENSÃO 250V, (10A-250V) E UMA (1) TOMADA PADRÃO, TRÊS (3) POLOS, CORRENTE 10A, TENSÃO 250V, (2P+T/10A-250V), COM PLACA 4"X2" DE DOIS (2) POSTOS, INCLUSIVE FORNECIMENTO, INSTALAÇÃO, SUPORTE, MÓDULO E PLACA</t>
  </si>
  <si>
    <t>CALHA EM CHAPA GALVANIZADA, ESP. 0,5MM (GSG-26), COM DESENVOLVIMENTO DE 50CM, INCLUSIVE IÇAMENTO MANUAL VERTICAL</t>
  </si>
  <si>
    <t>m2</t>
  </si>
  <si>
    <t>m</t>
  </si>
  <si>
    <t>m3</t>
  </si>
  <si>
    <t>un</t>
  </si>
  <si>
    <t>Kg</t>
  </si>
  <si>
    <t>INSTALAÇÕES HIDROSSANITÁRIAS</t>
  </si>
  <si>
    <t>Cimbramento: escoramento em madeira (Execução, incluindo o fornecimento e transporte de todos os materiais)</t>
  </si>
  <si>
    <t>M</t>
  </si>
  <si>
    <t>M2</t>
  </si>
  <si>
    <t>TELHAMENTO COM TELHA DE AÇO/ALUMÍNIO E = 0,5 MM, COM ATÉ 2 ÁGUAS, INCLUSO IÇAMENTO. AF_07/2019</t>
  </si>
  <si>
    <t>TRAMA DE AÇO COMPOSTA POR TERÇAS PARA TELHADOS DE ATÉ 2 ÁGUAS PARA TELHA ONDULADA DE FIBROCIMENTO, METÁLICA, PLÁSTICA OU TERMOACÚSTICA, INCLUSO TRANSPORTE VERTICAL. AF_07/2019</t>
  </si>
  <si>
    <t>PORTA DE ALUMÍNIO DE ABRIR COM LAMBRI, COM GUARNIÇÃO, FIXAÇÃO COM PARAFUSOS - FORNECIMENTO E INSTALAÇÃO. AF_12/2019</t>
  </si>
  <si>
    <t>INSTALAÇÃO DE VIDRO LISO INCOLOR, E = 4 MM, EM ESQUADRIA DE ALUMÍNIO OU PVC, FIXADO COM BAGUETE. AF_01/2021_PS</t>
  </si>
  <si>
    <t>CONDULETE DE PVC, TIPO B, PARA ELETRODUTO DE PVC SOLDÁVEL DN 20 MM (1/2''), APARENTE - FORNECIMENTO E INSTALAÇÃO. AF_10/2022</t>
  </si>
  <si>
    <t>CONDULETE DE PVC, TIPO B, PARA ELETRODUTO DE PVC SOLDÁVEL DN 25 MM (3/4''), APARENTE - FORNECIMENTO E INSTALAÇÃO. AF_10/2022</t>
  </si>
  <si>
    <t>CONDULETE DE PVC, TIPO B, PARA ELETRODUTO DE PVC SOLDÁVEL DN 32 MM (1''), APARENTE - FORNECIMENTO E INSTALAÇÃO. AF_10/2022</t>
  </si>
  <si>
    <t>CONDULETE DE PVC, TIPO LB, PARA ELETRODUTO DE PVC SOLDÁVEL DN 20 MM (1/2''), APARENTE - FORNECIMENTO E INSTALAÇÃO. AF_10/2022</t>
  </si>
  <si>
    <t>CONDULETE DE PVC, TIPO LB, PARA ELETRODUTO DE PVC SOLDÁVEL DN 25 MM (3/4''), APARENTE - FORNECIMENTO E INSTALAÇÃO. AF_10/2022</t>
  </si>
  <si>
    <t>CONDULETE DE PVC, TIPO LB, PARA ELETRODUTO DE PVC SOLDÁVEL DN 32 MM (1''), APARENTE - FORNECIMENTO E INSTALAÇÃO. AF_10/2022</t>
  </si>
  <si>
    <t>EXECUÇÃO DE PAVIMENTO EM PISO INTERTRAVADO, COM BLOCO RETANGULAR COR NATURAL DE 20 X 10 CM, ESPESSURA 8 CM. AF_10/2022</t>
  </si>
  <si>
    <t>REMOÇÃO MANUAL DE ENGRADAMENTO PARA TELHA TIPO METÁLICA, PVC OU FIBROCIMENTO, COM REAPROVEITAMENTO, INCLUSIVE AFASTAMENTO E EMPILHAMENTO, EXCLUSIVE TRANSPORTE E RETIRADA DO MATERIAL REMOVIDO NÃO REAPROVEITÁVEL</t>
  </si>
  <si>
    <t>REMOÇÃO DE LOUÇAS (LAVATÓRIO, BANHEIRA, PIA, VASO SANITÁRIO, TANQUE), COM REAPROVEITAMENTO, INCLUSIVE AFASTAMENTO E EMPILHAMENTO, EXCLUSIVE TRANSPORTE E RETIRADA DO MATERIAL REMOVIDO NÃO REAPROVEITÁVEL</t>
  </si>
  <si>
    <t>DEMOLIÇÃO MANUAL DE REBOCO OU EMBOÇO, COM ESPESSURA DE ATÉ 55MM, INCLUSIVE AFASTAMENTO E EMPILHAMENTO, EXCLUSIVE TRANSPORTE E RETIRADA DO MATERIAL DEMOLIDO</t>
  </si>
  <si>
    <t>DEMOLIÇÃO MANUAL DE REVESTIMENTO CERÂMICO, AZULEJO OU LADRILHO HIDRÁULICO, INCLUSIVE AFASTAMENTO E EMPILHAMENTO, EXCLUSIVE DEMOLIÇÃO DO REBOCO OU EMBOÇO, TRANSPORTE E RETIRADA DO MATERIAL DEMOLIDO</t>
  </si>
  <si>
    <t>DEMOLIÇÃO MANUAL DE PISO CIMENTADO OU CONTRAPISO DE ARGAMASSA, COM ESPESSURA MÁXIMA DE 10CM, INCLUSIVE AFASTAMENTO E EMPILHAMENTO, EXCLUSIVE TRANSPORTE E RETIRADA DO MATERIAL DEMOLIDO</t>
  </si>
  <si>
    <t>ED-28427</t>
  </si>
  <si>
    <t>FORNECIMENTO E COLOCAÇÃO DE PLACA DE OBRA EM CHAPA GALVANIZADA #26, ESP. 0,45MM, DIMENSÃO (3X1,5)M, PLOTADA COM ADESIVO VINÍLICO, AFIXADA COM REBITES 4,8X40MM, EM ESTRUTURA METÁLICA DE METALON 20X20MM, ESP. 1,25MM, INCLUSIVE SUPORTE EM EUCALIPTO AUTOCLAVADO PINTADO COM TINTA PVA DUAS (2) DEMÃOS</t>
  </si>
  <si>
    <t>ED-17989</t>
  </si>
  <si>
    <t>LOCAÇÃO DE OBRA COM GABARITO DE TÁBUAS CORRIDAS PONTALETADAS A CADA 2,00M, REAPROVEITAMENTO (2X), INCLUSIVE ACOMPANHAMENTO DE EQUIPE TOPOGRÁFICA PARA MARCAÇÃO DE PONTO TOPOGRÁFICO</t>
  </si>
  <si>
    <t>ESPELHO CRISTAL COM MOLDURA EM ALUMÍNIO, DIMENSÃO (60X90)CM, COM ESP. 4MM, INCLUSIVE FIXAÇÃO COM ADESIVO/SELANTE A BASE DE POLIURETANO, FORNECIMENTO E INSTALAÇÃO</t>
  </si>
  <si>
    <t>REGULARIZAÇÃO E COMPACTAÇÃO DE TERRENO MANUAL COM SOQUETE, EXCLUSIVE DESMATAMENTO, DESTOCAMENTO, LIMPEZA/ROÇADA DO TERRENO</t>
  </si>
  <si>
    <t>ESCAVAÇÃO MANUAL DE VALA COM PROFUNDIDADE MENOR OU IGUAL A 1,5M, INCLUSIVE DESCARGA LATERAL</t>
  </si>
  <si>
    <t>APILOAMENTO MANUAL EM FUNDO DE VALA COM SOQUETE, EXCLUSIVE ESCAVAÇÃO</t>
  </si>
  <si>
    <t>FORNECIMENTO DE CONCRETO ESTRUTURAL, PREPARADO EM OBRA COM BETONEIRA, COM FCK 20MPA, INCLUSIVE LANÇAMENTO, ADENSAMENTO E ACABAMENTO (FUNDAÇÃO)</t>
  </si>
  <si>
    <t>CORTE, DOBRA E MONTAGEM DE AÇO CA-50/60, INCLUSIVE ESPAÇADOR</t>
  </si>
  <si>
    <t>FÔRMA E DESFORMA DE TÁBUA E SARRAFO, REAPROVEITAMENTO (3X), EXCLUSIVE ESCORAMENTO</t>
  </si>
  <si>
    <t>FORNECIMENTO DE CONCRETO NÃO ESTRUTURAL, USINADO, COM FCK 15MPA, INCLUSIVE LANÇAMENTO, ADENSAMENTO E ACABAMENTO</t>
  </si>
  <si>
    <t>FORNECIMENTO DE CONCRETO ESTRUTURAL, PREPARADO EM OBRA, COM FCK 20MPA, INCLUSIVE LANÇAMENTO, ADENSAMENTO E ACABAMENTO</t>
  </si>
  <si>
    <t>LAJE PRÉ-MOLDADA UNIDIRECIONAL COM ENCHIMENTO EM POLIESTIRENO EXPANDIDO (EPS), CAPEAMENTO DE 4CM, SOBRECARGA DE 200KG/M2, ALTURA TOTAL DE 11CM E VÃO LIVRE MÁXIMO DE 4M, INCLUSIVE CONCRETO ESTRUTURAL, USINADO BOMBEADO COM FCK DE 20MPA, EXCLUSIVE TELA ARMADA E CIMBRAMENTO</t>
  </si>
  <si>
    <t>TORNEIRA METÁLICA PARA TANQUE, ACABAMENTO CROMADO, BICO COM ROSCA, INCLUSIVE FORNECIMENTO E INSTALAÇÃO</t>
  </si>
  <si>
    <t>ELETRODUTO RÍGIDO ROSCÁVEL, PVC, DN 20 MM (1/2"), PARA CIRCUITOS TERMINAIS, INSTALADO EM LAJE - FORNECIMENTO E INSTALAÇÃO. AF_03/2023</t>
  </si>
  <si>
    <t>ELETRODUTO RÍGIDO ROSCÁVEL, PVC, DN 25 MM (3/4"), PARA CIRCUITOS TERMINAIS, INSTALADO EM LAJE - FORNECIMENTO E INSTALAÇÃO. AF_03/2023</t>
  </si>
  <si>
    <t>ELETRODUTO RÍGIDO ROSCÁVEL, PVC, DN 32 MM (1"), PARA CIRCUITOS TERMINAIS, INSTALADO EM LAJE - FORNECIMENTO E INSTALAÇÃO. AF_03/2023</t>
  </si>
  <si>
    <t>ELETRODUTO RÍGIDO ROSCÁVEL, PVC, DN 40 MM (1 1/4"), PARA CIRCUITOS TERMINAIS, INSTALADO EM LAJE - FORNECIMENTO E INSTALAÇÃO. AF_03/2023</t>
  </si>
  <si>
    <t>ELETRODUTO RÍGIDO ROSCÁVEL, PVC, DN 20 MM (1/2"), PARA CIRCUITOS TERMINAIS, INSTALADO EM PAREDE - FORNECIMENTO E INSTALAÇÃO. AF_03/2023</t>
  </si>
  <si>
    <t>ELETRODUTO RÍGIDO ROSCÁVEL, PVC, DN 25 MM (3/4"), PARA CIRCUITOS TERMINAIS, INSTALADO EM PAREDE - FORNECIMENTO E INSTALAÇÃO. AF_03/2023</t>
  </si>
  <si>
    <t>ELETRODUTO RÍGIDO ROSCÁVEL, PVC, DN 32 MM (1"), PARA CIRCUITOS TERMINAIS, INSTALADO EM PAREDE - FORNECIMENTO E INSTALAÇÃO. AF_03/2023</t>
  </si>
  <si>
    <t>ELETRODUTO RÍGIDO ROSCÁVEL, PVC, DN 40 MM (1 1/4"), PARA CIRCUITOS TERMINAIS, INSTALADO EM PAREDE - FORNECIMENTO E INSTALAÇÃO. AF_03/2023</t>
  </si>
  <si>
    <t>FÔRMA E DESFORMA PARA VIGA-CINTA/BLOCO COM TÁBUA E SARRAFO, REAPROVEITAMENTO (3X) (FUNDAÇÃO)</t>
  </si>
  <si>
    <t>VERGA OU CONTRAVERGA EM CONCRETO ESTRUTURAL PARA VÃOS DE ATÉ 150CM, PREPARADO EM OBRA COM BETONEIRA, CONTROLE "A", COM FCK 20 MPA, MOLDADA IN LOCO, INCLUSIVE ARMAÇÃO</t>
  </si>
  <si>
    <t>CHAPISCO COM ARGAMASSA, TRAÇO 1:3 (CIMENTO E AREIA), ESP. 5MM, APLICADO EM ALVENARIA/ESTRUTURA DE CONCRETO COM COLHER, INCLUSIVE ARGAMASSA COM PREPARO MECANIZADO</t>
  </si>
  <si>
    <t>CHAPISCO COM ARGAMASSA, TRAÇO 1:3 (CIMENTO E AREIA), ESP. 5MM, APLICADO EM TETO COM COLHER, INCLUSIVE ARGAMASSA COM PREPARO MECANIZADO</t>
  </si>
  <si>
    <t>REBOCO COM ARGAMASSA, TRAÇO 1:2:8 (CIMENTO, CAL E AREIA), ESP. 20MM, APLICAÇÃO MANUAL, INCLUSIVE ARGAMASSA COM PREPARO MECANIZADO, EXCLUSIVE CHAPISCO</t>
  </si>
  <si>
    <t>REVESTIMENTO COM ARGAMASSA EM CAMADA ÚNICA, APLICADO EM PAREDE, TRAÇO 1:3 (CIMENTO E AREIA), ESP. 20MM, APLICAÇÃO MANUAL, INCLUSIVE ARGAMASSA COM PREPARO MECANIZADO, EXCLUSIVE CHAPISCO</t>
  </si>
  <si>
    <t>REVESTIMENTO COM ARGAMASSA EM CAMADA ÚNICA, APLICADO EM TETO, TRAÇO 1:3 (CIMENTO E AREIA), ESP. 20MM, APLICAÇÃO MANUAL, INCLUSIVE ARGAMASSA COM PREPARO MECANIZADO, EXCLUSIVE CHAPISCO</t>
  </si>
  <si>
    <t>PR A1</t>
  </si>
  <si>
    <t>CO-27432</t>
  </si>
  <si>
    <t>PROJETO EXECUTIVO DE CABEAMENTO ESTRUTURADO</t>
  </si>
  <si>
    <t>CO-27431</t>
  </si>
  <si>
    <t>PROJETO EXECUTIVO DE INSTALAÇÕES ELÉTRICAS</t>
  </si>
  <si>
    <t>PORTÃO DE GRADE, EXCLUSIVE CADEADO E PINTURA</t>
  </si>
  <si>
    <t xml:space="preserve">FORNECIMENTO DE JANELA BASCULANTE DE FERRO, INCLUSIVE ASSENTAMENTO, FERRAGENS E ACESSÓRIOS
</t>
  </si>
  <si>
    <t>FORNECIMENTO DE JANELA DE CORRER EM FERRO, INCLUSIVE ASSENTAMENTO, FERRAGENS E ACESSÓRIOS</t>
  </si>
  <si>
    <t>PORTA METÁLICA EM CHAPA DOBRADA, DIMENSÃO (70X210)CM, TIPO DE ABRIR, UMA (1) FOLHA, INCLUSIVE ESTRUTURA, DOBRADIÇA E MARCO, EXCLUSIVE FECHADURA E PINTURA</t>
  </si>
  <si>
    <t>PORTA METÁLICA EM CHAPA DOBRADA, DIMENSÃO (80X210)CM, TIPO DE ABRIR, UMA (1) FOLHA, INCLUSIVE ESTRUTURA, DOBRADIÇA E MARCO, EXCLUSIVE FECHADURA E PINTURA</t>
  </si>
  <si>
    <t>PORTA DE MADEIRA COMPLETA, DIMENSÃO (80X210)CM, TIPO DE ABRIR, UMA (1) FOLHA, ACABAMENTO NATURAL PARA PINTURA/VERNIZ, TIPO PRANCHETA/SARRAFEADA, INCLUSIVE MARCO, ALIZAR E FERRAGENS, EXCLUSIVE PINTURA/VERNIZ</t>
  </si>
  <si>
    <t>PORTA DE MADEIRA COMPLETA, DIMENSÃO (90X210)CM, TIPO DE ABRIR, UMA (1) FOLHA, ACABAMENTO NATURAL PARA PINTURA/VERNIZ, TIPO PRANCHETA/SARRAFEADA, INCLUSIVE MARCO, ALIZAR E FERRAGENS, EXCLUSIVE PINTURA/VERNIZ</t>
  </si>
  <si>
    <t>COBERTURA EM TELHA DE FIBROCIMENTO, TIPO ONDULADA, ESP. 5MM, COM RECOBRIMENTO TRANSVERSAL E LONGITUDINAL, EXCLUSIVE CUMEEIRA E ENGRADAMENTO, INCLUSIVE ACESSÓRIOS DE FIXAÇÃO E IÇAMENTO MANUAL VERTICAL</t>
  </si>
  <si>
    <t>RUFO EM FIBROCIMENTO PARA TELHA ONDULADA, INCLUSIVE ACESSÓRIOS PARA FIXAÇÃO, FORNECIMENTO E INSTALAÇÃO</t>
  </si>
  <si>
    <t>CONDUTOR CIRCULAR DE ÁGUA PLUVIAL PARA DO TELHADO EM TUBO DE PVC, DIÂMETRO DE 100MM, INCLUSIVE CONEXÕES E SUPORTES</t>
  </si>
  <si>
    <t>PONTO DE EMBUTIR PARA ESGOTO EM TUBO PVC RÍGIDO, PB - SÉRIE NORMAL, DN 40MM (1.1/2"), EMBUTIDO NA ALVENARIA/PISO, COM ALTURA (SAÍDA) DE 50CM DO PISO, COM DISTÂNCIA DE ATÉ CINCO (5) METROS DO RAMAL DE ESGOTO, EXCLUSIVE ESCAVAÇÃO, INCLUSIVE CONEXÕES E FIXAÇÃO DO TUBO COM ENCHIMENTO DO RASGO NA ALVENARIA/CONCRETO COM ARGAMASSA</t>
  </si>
  <si>
    <t>REMOÇÃO DE TELHAS DE FIBROCIMENTO METÁLICA E CERÂMICA, DE FORMA MANUAL, SEM REAPROVEITAMENTO. AF_09/2023</t>
  </si>
  <si>
    <r>
      <t xml:space="preserve">CONTRATANTE: </t>
    </r>
    <r>
      <rPr>
        <sz val="12"/>
        <rFont val="Arial"/>
        <family val="2"/>
      </rPr>
      <t>MUNICÍPIO DE MUTUM - MG</t>
    </r>
  </si>
  <si>
    <t>VIVÊNCIO SATHLER NUNES PEREIRA</t>
  </si>
  <si>
    <t>ENGENHEIRO CIVIL</t>
  </si>
  <si>
    <t>CREA-MG 176.231</t>
  </si>
  <si>
    <t>2</t>
  </si>
  <si>
    <t>2.1</t>
  </si>
  <si>
    <t>2.2</t>
  </si>
  <si>
    <t>2.3</t>
  </si>
  <si>
    <t>2.4</t>
  </si>
  <si>
    <t>2.5</t>
  </si>
  <si>
    <t>2.6</t>
  </si>
  <si>
    <t>2.7</t>
  </si>
  <si>
    <t>3</t>
  </si>
  <si>
    <t>3.1</t>
  </si>
  <si>
    <t>3.2</t>
  </si>
  <si>
    <t>3.3</t>
  </si>
  <si>
    <r>
      <t xml:space="preserve">PRAZO DE EXECUÇÃO: </t>
    </r>
    <r>
      <rPr>
        <sz val="12"/>
        <rFont val="Arial"/>
        <family val="2"/>
      </rPr>
      <t>120 DIAS</t>
    </r>
  </si>
  <si>
    <t>PLANILHA ORÇAMENTÁRIA DE CUSTOS</t>
  </si>
  <si>
    <t xml:space="preserve">FORNECIMENTO DE GRADE FIXA DE FERRO, PARA PROTEÇÃO DE JANELA, INCLUSIVE ASSENTAMENTO E ACESSÓRIOS
</t>
  </si>
  <si>
    <t>ENGRADAMENTO EM MADEIRA PARAJU OU EQUIVALENTE, PARA TELHAS DE FIBROCIMENTO ONDULADAS, EXCLUSIVE TELHAS</t>
  </si>
  <si>
    <t>ED-34474</t>
  </si>
  <si>
    <t>DISJUNTOR BIPOLAR TIPO DIN, CORRENTE NOMINAL DE 16A, FORNECIMENTO E INSTALAÇÃO, INCLUSIVE TERMINAL ILHÓS</t>
  </si>
  <si>
    <t>ED-34475</t>
  </si>
  <si>
    <t>DISJUNTOR BIPOLAR TIPO DIN, CORRENTE NOMINAL DE 20A, FORNECIMENTO E INSTALAÇÃO, INCLUSIVE TERMINAL ILHÓS</t>
  </si>
  <si>
    <t>ED-34476</t>
  </si>
  <si>
    <t>DISJUNTOR BIPOLAR TIPO DIN, CORRENTE NOMINAL DE 25A, FORNECIMENTO E INSTALAÇÃO, INCLUSIVE TERMINAL ILHÓS</t>
  </si>
  <si>
    <t>ED-34477</t>
  </si>
  <si>
    <t>DISJUNTOR BIPOLAR TIPO DIN, CORRENTE NOMINAL DE 32A, FORNECIMENTO E INSTALAÇÃO, INCLUSIVE TERMINAL ILHÓS</t>
  </si>
  <si>
    <t>ED-34478</t>
  </si>
  <si>
    <t>DISJUNTOR BIPOLAR TIPO DIN, CORRENTE NOMINAL DE 40A, FORNECIMENTO E INSTALAÇÃO, INCLUSIVE TERMINAL ILHÓS</t>
  </si>
  <si>
    <t>ED-34479</t>
  </si>
  <si>
    <t>DISJUNTOR BIPOLAR TIPO DIN, CORRENTE NOMINAL DE 50A, FORNECIMENTO E INSTALAÇÃO, INCLUSIVE TERMINAL ILHÓS</t>
  </si>
  <si>
    <t>ED-34460</t>
  </si>
  <si>
    <t>DISJUNTOR MONOPOLAR TIPO DIN, CORRENTE NOMINAL DE 10A, FORNECIMENTO E INSTALAÇÃO, INCLUSIVE TERMINAL ILHÓS</t>
  </si>
  <si>
    <t>ED-34462</t>
  </si>
  <si>
    <t>DISJUNTOR MONOPOLAR TIPO DIN, CORRENTE NOMINAL DE 20A, FORNECIMENTO E INSTALAÇÃO, INCLUSIVE TERMINAL ILHÓS</t>
  </si>
  <si>
    <t>ED-34463</t>
  </si>
  <si>
    <t>DISJUNTOR MONOPOLAR TIPO DIN, CORRENTE NOMINAL DE 25A, FORNECIMENTO E INSTALAÇÃO, INCLUSIVE TERMINAL ILHÓS</t>
  </si>
  <si>
    <t>ED-34490</t>
  </si>
  <si>
    <t>DISJUNTOR TRIPOLAR TIPO DIN, CORRENTE NOMINAL DE 32A, FORNECIMENTO E INSTALAÇÃO, INCLUSIVE TERMINAL ILHÓS</t>
  </si>
  <si>
    <t>ED-34493</t>
  </si>
  <si>
    <t>DISJUNTOR TRIPOLAR TIPO DIN, CORRENTE NOMINAL DE 63A, FORNECIMENTO E INSTALAÇÃO, INCLUSIVE TERMINAL ILHÓS</t>
  </si>
  <si>
    <t>REMOÇÕES E DEMOLIÇÕES</t>
  </si>
  <si>
    <t>3.4</t>
  </si>
  <si>
    <t>3.5</t>
  </si>
  <si>
    <t>3.6</t>
  </si>
  <si>
    <t>FUNDAÇÃO</t>
  </si>
  <si>
    <t>4</t>
  </si>
  <si>
    <t>4.1</t>
  </si>
  <si>
    <t>4.2</t>
  </si>
  <si>
    <t>4.3</t>
  </si>
  <si>
    <t>4.4</t>
  </si>
  <si>
    <t>4.5</t>
  </si>
  <si>
    <t>SUPERESTRUTURA</t>
  </si>
  <si>
    <t>5</t>
  </si>
  <si>
    <t>5.1</t>
  </si>
  <si>
    <t>5.2</t>
  </si>
  <si>
    <t>5.3</t>
  </si>
  <si>
    <t>5.4</t>
  </si>
  <si>
    <t>5.5</t>
  </si>
  <si>
    <t>5.6</t>
  </si>
  <si>
    <t>5.7</t>
  </si>
  <si>
    <t>5.8</t>
  </si>
  <si>
    <t>5.9</t>
  </si>
  <si>
    <t>5.10</t>
  </si>
  <si>
    <t>5.11</t>
  </si>
  <si>
    <t>ALVENARIA E REVESTIMENTO</t>
  </si>
  <si>
    <t>6</t>
  </si>
  <si>
    <t>6.1</t>
  </si>
  <si>
    <t>6.2</t>
  </si>
  <si>
    <t>6.3</t>
  </si>
  <si>
    <t>6.4</t>
  </si>
  <si>
    <t>6.5</t>
  </si>
  <si>
    <t>6.6</t>
  </si>
  <si>
    <t>6.7</t>
  </si>
  <si>
    <t>6.8</t>
  </si>
  <si>
    <t>6.9</t>
  </si>
  <si>
    <t>6.10</t>
  </si>
  <si>
    <t>7</t>
  </si>
  <si>
    <t>7.1</t>
  </si>
  <si>
    <t>7.2</t>
  </si>
  <si>
    <t>7.3</t>
  </si>
  <si>
    <t>7.4</t>
  </si>
  <si>
    <t>7.5</t>
  </si>
  <si>
    <t>7.6</t>
  </si>
  <si>
    <t>7.7</t>
  </si>
  <si>
    <t>7.8</t>
  </si>
  <si>
    <t>7.9</t>
  </si>
  <si>
    <t>7.10</t>
  </si>
  <si>
    <t>7.11</t>
  </si>
  <si>
    <t>7.12</t>
  </si>
  <si>
    <t>7.13</t>
  </si>
  <si>
    <t>7.14</t>
  </si>
  <si>
    <t>7.15</t>
  </si>
  <si>
    <t>7.16</t>
  </si>
  <si>
    <t>INSTALAÇÕES ELÉTRICAS E REDE LÓGICA</t>
  </si>
  <si>
    <t>8</t>
  </si>
  <si>
    <t>COBERTURA E FORRO</t>
  </si>
  <si>
    <t>8.1</t>
  </si>
  <si>
    <t>8.2</t>
  </si>
  <si>
    <t>8.3</t>
  </si>
  <si>
    <t>8.4</t>
  </si>
  <si>
    <t>8.5</t>
  </si>
  <si>
    <t>8.6</t>
  </si>
  <si>
    <t>8.7</t>
  </si>
  <si>
    <t>9</t>
  </si>
  <si>
    <t>REVESTIMENTO PISO</t>
  </si>
  <si>
    <t>9.1</t>
  </si>
  <si>
    <t>9.2</t>
  </si>
  <si>
    <t>9.3</t>
  </si>
  <si>
    <t>9.4</t>
  </si>
  <si>
    <t>9.5</t>
  </si>
  <si>
    <t>10</t>
  </si>
  <si>
    <t>ESQUADRIAS</t>
  </si>
  <si>
    <t>10.1</t>
  </si>
  <si>
    <t>10.2</t>
  </si>
  <si>
    <t>10.3</t>
  </si>
  <si>
    <t>10.4</t>
  </si>
  <si>
    <t>10.5</t>
  </si>
  <si>
    <t>10.6</t>
  </si>
  <si>
    <t>10.7</t>
  </si>
  <si>
    <t>10.8</t>
  </si>
  <si>
    <t>10.9</t>
  </si>
  <si>
    <t>10.10</t>
  </si>
  <si>
    <t>10.11</t>
  </si>
  <si>
    <t>10.12</t>
  </si>
  <si>
    <t>10.13</t>
  </si>
  <si>
    <t>11</t>
  </si>
  <si>
    <t>PINTURA PAREDES E TETO</t>
  </si>
  <si>
    <t>11.1</t>
  </si>
  <si>
    <t>11.2</t>
  </si>
  <si>
    <t>11.3</t>
  </si>
  <si>
    <t>11.4</t>
  </si>
  <si>
    <t>11.5</t>
  </si>
  <si>
    <t>11.6</t>
  </si>
  <si>
    <t>12</t>
  </si>
  <si>
    <t>12.1</t>
  </si>
  <si>
    <t>12.2</t>
  </si>
  <si>
    <t>12.3</t>
  </si>
  <si>
    <t>12.4</t>
  </si>
  <si>
    <t>12.5</t>
  </si>
  <si>
    <t>13</t>
  </si>
  <si>
    <t>PROJETOS</t>
  </si>
  <si>
    <t>13.1</t>
  </si>
  <si>
    <t>13.2</t>
  </si>
  <si>
    <r>
      <t xml:space="preserve">OBRA: </t>
    </r>
    <r>
      <rPr>
        <sz val="12"/>
        <rFont val="Arial"/>
        <family val="2"/>
      </rPr>
      <t>EXECUÇÃO DE REFORMA E CONSTRUÇÃO DE LAVANDERIA E DEPÓSITO NA POLICLÍNICA MUNICIPAL DE MUTUM - MG</t>
    </r>
  </si>
  <si>
    <r>
      <t xml:space="preserve">ENDEREÇO: </t>
    </r>
    <r>
      <rPr>
        <sz val="12"/>
        <rFont val="Arial"/>
        <family val="2"/>
      </rPr>
      <t>RUA 7 DE SETEMBRO, 267, CENTRO, MUTUM - MG</t>
    </r>
  </si>
  <si>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</si>
  <si>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</si>
  <si>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</si>
  <si>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</si>
  <si>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</si>
  <si>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</si>
  <si>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</si>
  <si>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</si>
  <si>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</si>
  <si>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</si>
  <si>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</si>
  <si>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</si>
  <si>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</si>
  <si>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</si>
  <si>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</si>
  <si>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</si>
  <si>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</si>
  <si>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</si>
  <si>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</si>
  <si>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</si>
  <si>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</si>
  <si>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</si>
  <si>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</si>
  <si>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</si>
  <si>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r>
      <rPr>
        <b/>
        <sz val="12"/>
        <rFont val="Arial"/>
        <family val="2"/>
      </rPr>
      <t>PREÇO DE CUSTO:</t>
    </r>
    <r>
      <rPr>
        <sz val="12"/>
        <rFont val="Arial"/>
        <family val="2"/>
      </rPr>
      <t xml:space="preserve"> SICOR JANEIRO /2024 | SINAPI 05/2024 - NÃO DESONERADO</t>
    </r>
  </si>
  <si>
    <r>
      <t xml:space="preserve">DATA: </t>
    </r>
    <r>
      <rPr>
        <sz val="12"/>
        <rFont val="Arial"/>
        <family val="2"/>
      </rPr>
      <t>18/06/2024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</si>
</sst>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43" formatCode="_-* #,##0.00_-;\-* #,##0.00_-;_-* &quot;-&quot;??_-;_-@_-"/>
    <numFmt numFmtId="164" formatCode="_(* #,##0.00_);_(* \(#,##0.00\);_(* \-??_);_(@_)"/>
  </numFmts>
  <fonts count="16" x14ac:knownFonts="1">
    <font>
      <sz val="11"/>
      <color theme="1"/>
      <name val="Calibri"/>
      <family val="2"/>
      <scheme val="minor"/>
    </font>
    <font>
      <sz val="11"/>
      <color rgb="FF000000"/>
      <name val="Calibri"/>
      <family val="2"/>
      <scheme val="minor"/>
    </font>
    <font>
      <sz val="11"/>
      <color theme="1"/>
      <name val="Calibri"/>
      <family val="2"/>
      <scheme val="minor"/>
    </font>
    <font>
      <sz val="10"/>
      <name val="Arial"/>
      <family val="2"/>
    </font>
    <font>
      <b/>
      <sz val="14"/>
      <name val="Arial"/>
      <family val="2"/>
    </font>
    <font>
      <b/>
      <sz val="28"/>
      <name val="Arial"/>
      <family val="2"/>
    </font>
    <font>
      <sz val="11"/>
      <name val="Calibri"/>
      <family val="2"/>
      <scheme val="minor"/>
    </font>
    <font>
      <b/>
      <sz val="12"/>
      <name val="Arial"/>
      <family val="2"/>
    </font>
    <font>
      <sz val="12"/>
      <name val="Arial"/>
      <family val="2"/>
    </font>
    <font>
      <b/>
      <sz val="11"/>
      <name val="Calibri"/>
      <family val="2"/>
      <scheme val="minor"/>
    </font>
    <font>
      <sz val="14"/>
      <name val="Arial"/>
      <family val="2"/>
    </font>
    <font>
      <sz val="14"/>
      <name val="Calibri"/>
      <family val="2"/>
      <scheme val="minor"/>
    </font>
    <font>
      <b/>
      <sz val="11"/>
      <name val="Arial"/>
      <family val="2"/>
    </font>
    <font>
      <b/>
      <sz val="18"/>
      <name val="Arial"/>
      <family val="2"/>
    </font>
    <font>
      <sz val="18"/>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164" fontId="3" fillId="0" borderId="0" applyFill="0" applyBorder="0" applyAlignment="0" applyProtection="0"/>
    <xf numFmtId="44" fontId="2" fillId="0" borderId="0" applyFont="0" applyFill="0" applyBorder="0" applyAlignment="0" applyProtection="0"/>
    <xf numFmtId="0" fontId="2" fillId="0" borderId="0"/>
    <xf numFmtId="0" fontId="15" fillId="0" borderId="0"/>
    <xf numFmtId="0" fontId="15" fillId="0" borderId="0"/>
  </cellStyleXfs>
  <cellXfs count="59">
    <xf numFmtId="0" fontId="0" fillId="0" borderId="0" xfId="0"/>
    <xf numFmtId="0" fontId="4" fillId="3" borderId="8" xfId="0" applyFont="1" applyFill="1" applyBorder="1" applyProtection="1"/>
    <xf numFmtId="0" fontId="4" fillId="3" borderId="8" xfId="0" applyFont="1" applyFill="1" applyBorder="1" applyProtection="1">
      <protection locked="0"/>
    </xf>
    <xf numFmtId="0" fontId="6" fillId="2" borderId="0" xfId="0" applyFont="1" applyFill="1" applyProtection="1">
      <protection locked="0"/>
    </xf>
    <xf numFmtId="0" fontId="7" fillId="2" borderId="6" xfId="0" applyFont="1" applyFill="1" applyBorder="1" applyAlignment="1" applyProtection="1">
      <protection locked="0"/>
    </xf>
    <xf numFmtId="0" fontId="8" fillId="2" borderId="11" xfId="0" applyFont="1" applyFill="1" applyBorder="1" applyAlignment="1" applyProtection="1">
      <protection locked="0"/>
    </xf>
    <xf numFmtId="0" fontId="7" fillId="2" borderId="7" xfId="0" applyFont="1" applyFill="1" applyBorder="1" applyAlignment="1" applyProtection="1">
      <protection locked="0"/>
    </xf>
    <xf numFmtId="0" fontId="7" fillId="2" borderId="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49" fontId="4" fillId="3" borderId="8" xfId="0" applyNumberFormat="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 xfId="0" applyFont="1" applyFill="1" applyBorder="1" applyAlignment="1" applyProtection="1">
      <alignment wrapText="1"/>
    </xf>
    <xf numFmtId="0" fontId="9" fillId="2" borderId="0" xfId="0" applyFont="1" applyFill="1" applyProtection="1">
      <protection locked="0"/>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wrapText="1"/>
    </xf>
    <xf numFmtId="0" fontId="10" fillId="2" borderId="1" xfId="0" applyFont="1" applyFill="1" applyBorder="1" applyAlignment="1" applyProtection="1">
      <alignment horizontal="center" vertical="center"/>
    </xf>
    <xf numFmtId="43" fontId="10" fillId="2" borderId="1" xfId="3" applyFont="1" applyFill="1" applyBorder="1" applyProtection="1">
      <protection locked="0"/>
    </xf>
    <xf numFmtId="44" fontId="10" fillId="2" borderId="1" xfId="7" applyFont="1" applyFill="1" applyBorder="1" applyAlignment="1" applyProtection="1">
      <alignment horizontal="center" vertical="center"/>
    </xf>
    <xf numFmtId="0" fontId="11"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right" wrapText="1"/>
    </xf>
    <xf numFmtId="0" fontId="10" fillId="2" borderId="1" xfId="0" applyFont="1" applyFill="1" applyBorder="1" applyProtection="1"/>
    <xf numFmtId="44" fontId="10" fillId="2" borderId="1" xfId="7" applyFont="1" applyFill="1" applyBorder="1" applyProtection="1"/>
    <xf numFmtId="44" fontId="4" fillId="2" borderId="1" xfId="7" applyFont="1" applyFill="1" applyBorder="1" applyAlignment="1" applyProtection="1">
      <alignment horizontal="center"/>
    </xf>
    <xf numFmtId="0" fontId="6"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right"/>
    </xf>
    <xf numFmtId="0" fontId="14" fillId="2" borderId="1" xfId="0" applyFont="1" applyFill="1" applyBorder="1" applyProtection="1"/>
    <xf numFmtId="43" fontId="13" fillId="2" borderId="1" xfId="3" applyFont="1" applyFill="1" applyBorder="1" applyProtection="1">
      <protection locked="0"/>
    </xf>
    <xf numFmtId="44" fontId="13" fillId="2" borderId="1" xfId="7" applyFont="1" applyFill="1" applyBorder="1" applyProtection="1"/>
    <xf numFmtId="43" fontId="6" fillId="2" borderId="0" xfId="3" applyFont="1" applyFill="1" applyProtection="1">
      <protection locked="0"/>
    </xf>
    <xf numFmtId="0" fontId="7" fillId="2" borderId="11" xfId="0" applyFont="1" applyFill="1" applyBorder="1" applyAlignment="1" applyProtection="1">
      <protection locked="0"/>
    </xf>
    <xf numFmtId="44" fontId="4" fillId="3" borderId="1" xfId="0" applyNumberFormat="1" applyFont="1" applyFill="1" applyBorder="1" applyProtection="1"/>
    <xf numFmtId="0" fontId="10" fillId="0" borderId="1" xfId="0" applyFont="1" applyFill="1" applyBorder="1" applyAlignment="1" applyProtection="1">
      <alignment horizontal="center" vertical="center"/>
      <protection locked="0"/>
    </xf>
    <xf numFmtId="0" fontId="10" fillId="2" borderId="12" xfId="0" applyFont="1" applyFill="1" applyBorder="1" applyProtection="1">
      <protection locked="0"/>
    </xf>
    <xf numFmtId="0" fontId="10" fillId="2" borderId="0" xfId="0" applyFont="1" applyFill="1" applyAlignment="1" applyProtection="1">
      <alignment horizontal="center"/>
      <protection locked="0"/>
    </xf>
    <xf numFmtId="0" fontId="10" fillId="2" borderId="1" xfId="0" applyNumberFormat="1" applyFont="1" applyFill="1" applyBorder="1" applyAlignment="1" applyProtection="1">
      <alignment horizontal="center" vertical="center"/>
      <protection locked="0"/>
    </xf>
    <xf numFmtId="44" fontId="6" fillId="2" borderId="0" xfId="0" applyNumberFormat="1" applyFont="1" applyFill="1" applyProtection="1">
      <protection locked="0"/>
    </xf>
    <xf numFmtId="44" fontId="9" fillId="2" borderId="0" xfId="0" applyNumberFormat="1" applyFont="1" applyFill="1" applyProtection="1">
      <protection locked="0"/>
    </xf>
    <xf numFmtId="0" fontId="0" fillId="0" borderId="0" xfId="0"/>
    <xf numFmtId="0" fontId="7" fillId="3" borderId="6" xfId="0" applyFont="1" applyFill="1" applyBorder="1" applyAlignment="1" applyProtection="1">
      <alignment horizontal="center"/>
    </xf>
    <xf numFmtId="0" fontId="7" fillId="3" borderId="7" xfId="0" applyFont="1" applyFill="1" applyBorder="1" applyAlignment="1" applyProtection="1">
      <alignment horizontal="center"/>
    </xf>
    <xf numFmtId="0" fontId="5"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7" fillId="2" borderId="6" xfId="0" applyFont="1" applyFill="1" applyBorder="1" applyAlignment="1" applyProtection="1">
      <alignment horizontal="left"/>
      <protection locked="0"/>
    </xf>
    <xf numFmtId="0" fontId="7" fillId="2" borderId="11"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7" fillId="2" borderId="1" xfId="0" applyFont="1" applyFill="1" applyBorder="1" applyAlignment="1" applyProtection="1">
      <alignment horizontal="center"/>
      <protection locked="0"/>
    </xf>
    <xf numFmtId="0" fontId="8" fillId="2" borderId="1" xfId="0" applyFont="1" applyFill="1" applyBorder="1" applyAlignment="1" applyProtection="1">
      <alignment horizontal="left"/>
      <protection locked="0"/>
    </xf>
    <xf numFmtId="0" fontId="7" fillId="2" borderId="2"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 xfId="0" applyFont="1" applyFill="1" applyBorder="1" applyAlignment="1" applyProtection="1">
      <alignment horizontal="left"/>
      <protection locked="0"/>
    </xf>
    <xf numFmtId="10" fontId="7" fillId="2" borderId="3" xfId="4" applyNumberFormat="1" applyFont="1" applyFill="1" applyBorder="1" applyAlignment="1" applyProtection="1">
      <alignment horizontal="center" vertical="center"/>
      <protection locked="0"/>
    </xf>
    <xf numFmtId="10" fontId="7" fillId="2" borderId="5" xfId="4" applyNumberFormat="1" applyFont="1" applyFill="1" applyBorder="1" applyAlignment="1" applyProtection="1">
      <alignment horizontal="center" vertical="center"/>
      <protection locked="0"/>
    </xf>
  </cellXfs>
  <cellStyles count="11">
    <cellStyle name="Moeda" xfId="7" builtinId="4"/>
    <cellStyle name="Normal" xfId="0" builtinId="0"/>
    <cellStyle name="Normal 2" xfId="5"/>
    <cellStyle name="Normal 2 2" xfId="8"/>
    <cellStyle name="Normal 2 2 3" xfId="2"/>
    <cellStyle name="Normal 2 3" xfId="9"/>
    <cellStyle name="Normal 3" xfId="10"/>
    <cellStyle name="Porcentagem" xfId="4" builtinId="5"/>
    <cellStyle name="Separador de milhares 2" xfId="6"/>
    <cellStyle name="Vírgula" xfId="3" builtinId="3"/>
    <cellStyle name="Vírgula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200025</xdr:colOff>
          <xdr:row>0</xdr:row>
          <xdr:rowOff>38100</xdr:rowOff>
        </xdr:from>
        <xdr:to>
          <xdr:col>2</xdr:col>
          <xdr:colOff>323850</xdr:colOff>
          <xdr:row>0</xdr:row>
          <xdr:rowOff>895350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2"/>
  <sheetViews>
    <sheetView tabSelected="1" view="pageBreakPreview" topLeftCell="C94" zoomScale="77" zoomScaleNormal="77" zoomScaleSheetLayoutView="77" workbookViewId="0">
      <selection activeCell="G151" sqref="G151"/>
    </sheetView>
  </sheetViews>
  <sheetFormatPr defaultColWidth="8.85546875" defaultRowHeight="15" x14ac:dyDescent="0.25"/>
  <cols>
    <col min="1" max="1" width="8.42578125" style="3" customWidth="1"/>
    <col min="2" max="2" width="20.28515625" style="3" customWidth="1"/>
    <col min="3" max="3" width="18.140625" style="3" customWidth="1"/>
    <col min="4" max="4" width="113.140625" style="3" customWidth="1"/>
    <col min="5" max="5" width="10.7109375" style="3" customWidth="1"/>
    <col min="6" max="6" width="16.28515625" style="3" bestFit="1" customWidth="1"/>
    <col min="7" max="7" width="18" style="3" customWidth="1"/>
    <col min="8" max="8" width="18.28515625" style="3" customWidth="1"/>
    <col min="9" max="9" width="27.140625" style="3" customWidth="1"/>
    <col min="10" max="10" width="8.85546875" style="3"/>
    <col min="11" max="11" width="17.5703125" style="3" customWidth="1"/>
    <col min="12" max="12" width="8.85546875" style="3"/>
    <col min="13" max="13" width="15" style="3" bestFit="1" customWidth="1"/>
    <col min="14" max="16384" width="8.85546875" style="3"/>
  </cols>
  <sheetData>
    <row r="1" spans="1:16" ht="71.25" customHeight="1" x14ac:dyDescent="0.25">
      <c r="A1" s="42" t="s">
        <v>248</v>
      </c>
      <c r="B1" s="42"/>
      <c r="C1" s="42"/>
      <c r="D1" s="42"/>
      <c r="E1" s="42"/>
      <c r="F1" s="42"/>
      <c r="G1" s="42"/>
      <c r="H1" s="42"/>
      <c r="I1" s="42"/>
    </row>
    <row r="2" spans="1:16" ht="15.75" x14ac:dyDescent="0.25">
      <c r="A2" s="43" t="s">
        <v>231</v>
      </c>
      <c r="B2" s="43"/>
      <c r="C2" s="43"/>
      <c r="D2" s="43"/>
      <c r="E2" s="43"/>
      <c r="F2" s="43"/>
      <c r="G2" s="43" t="s">
        <v>151</v>
      </c>
      <c r="H2" s="44"/>
      <c r="I2" s="44"/>
      <c r="P2" s="39" t="s">
        <v>16</v>
      </c>
    </row>
    <row r="3" spans="1:16" ht="15.75" x14ac:dyDescent="0.25">
      <c r="A3" s="4" t="s">
        <v>376</v>
      </c>
      <c r="B3" s="31"/>
      <c r="C3" s="5"/>
      <c r="D3" s="5"/>
      <c r="E3" s="5"/>
      <c r="F3" s="4" t="s">
        <v>147</v>
      </c>
      <c r="G3" s="6"/>
      <c r="H3" s="4" t="s">
        <v>403</v>
      </c>
      <c r="I3" s="6"/>
      <c r="P3" s="39" t="s">
        <v>149</v>
      </c>
    </row>
    <row r="4" spans="1:16" ht="15.75" x14ac:dyDescent="0.25">
      <c r="A4" s="45" t="s">
        <v>377</v>
      </c>
      <c r="B4" s="46"/>
      <c r="C4" s="46"/>
      <c r="D4" s="46"/>
      <c r="E4" s="47"/>
      <c r="F4" s="48" t="s">
        <v>7</v>
      </c>
      <c r="G4" s="48"/>
      <c r="H4" s="48"/>
      <c r="I4" s="48"/>
      <c r="P4" s="39" t="s">
        <v>150</v>
      </c>
    </row>
    <row r="5" spans="1:16" ht="15.75" x14ac:dyDescent="0.25">
      <c r="A5" s="49" t="s">
        <v>402</v>
      </c>
      <c r="B5" s="49"/>
      <c r="C5" s="49"/>
      <c r="D5" s="49"/>
      <c r="E5" s="49"/>
      <c r="F5" s="50" t="s">
        <v>8</v>
      </c>
      <c r="G5" s="53" t="s">
        <v>9</v>
      </c>
      <c r="H5" s="7" t="s">
        <v>18</v>
      </c>
      <c r="I5" s="6" t="s">
        <v>10</v>
      </c>
      <c r="P5" s="3" t="s">
        <v>154</v>
      </c>
    </row>
    <row r="6" spans="1:16" ht="15.75" x14ac:dyDescent="0.25">
      <c r="A6" s="56" t="s">
        <v>247</v>
      </c>
      <c r="B6" s="56"/>
      <c r="C6" s="49"/>
      <c r="D6" s="49"/>
      <c r="E6" s="49"/>
      <c r="F6" s="51"/>
      <c r="G6" s="54"/>
      <c r="H6" s="50" t="s">
        <v>140</v>
      </c>
      <c r="I6" s="57">
        <v>0.22500000000000001</v>
      </c>
    </row>
    <row r="7" spans="1:16" ht="15.75" x14ac:dyDescent="0.25">
      <c r="A7" s="56" t="s">
        <v>148</v>
      </c>
      <c r="B7" s="56"/>
      <c r="C7" s="49"/>
      <c r="D7" s="49"/>
      <c r="E7" s="49"/>
      <c r="F7" s="52"/>
      <c r="G7" s="55"/>
      <c r="H7" s="52"/>
      <c r="I7" s="58"/>
    </row>
    <row r="8" spans="1:16" ht="31.5" x14ac:dyDescent="0.25">
      <c r="A8" s="8" t="s">
        <v>152</v>
      </c>
      <c r="B8" s="8" t="s">
        <v>144</v>
      </c>
      <c r="C8" s="8" t="s">
        <v>0</v>
      </c>
      <c r="D8" s="8" t="s">
        <v>153</v>
      </c>
      <c r="E8" s="8" t="s">
        <v>11</v>
      </c>
      <c r="F8" s="8" t="s">
        <v>12</v>
      </c>
      <c r="G8" s="9" t="s">
        <v>142</v>
      </c>
      <c r="H8" s="9" t="s">
        <v>141</v>
      </c>
      <c r="I8" s="8" t="s">
        <v>13</v>
      </c>
    </row>
    <row r="9" spans="1:16" s="13" customFormat="1" ht="18" x14ac:dyDescent="0.25">
      <c r="A9" s="10">
        <v>1</v>
      </c>
      <c r="B9" s="10"/>
      <c r="C9" s="11"/>
      <c r="D9" s="12" t="s">
        <v>124</v>
      </c>
      <c r="E9" s="1"/>
      <c r="F9" s="2"/>
      <c r="G9" s="40" t="s">
        <v>14</v>
      </c>
      <c r="H9" s="41"/>
      <c r="I9" s="32">
        <f>SUM(I10:I11)</f>
        <v>0</v>
      </c>
      <c r="K9" s="38"/>
    </row>
    <row r="10" spans="1:16" ht="90" x14ac:dyDescent="0.25">
      <c r="A10" s="14" t="s">
        <v>6</v>
      </c>
      <c r="B10" s="33" t="s">
        <v>16</v>
      </c>
      <c r="C10" s="14" t="s">
        <v>184</v>
      </c>
      <c r="D10" s="15" t="s">
        <v>185</v>
      </c>
      <c r="E10" s="16" t="s">
        <v>162</v>
      </c>
      <c r="F10" s="17">
        <v>1</v>
      </c>
      <c r="G10" s="18"/>
      <c r="H10" s="18">
        <f t="shared" ref="H10:H11" si="0">IF(C10=0,"",ROUND(G10+G10*$I$6,2))</f>
        <v>0</v>
      </c>
      <c r="I10" s="18">
        <f t="shared" ref="I10:I11" si="1">IF(C10=0,"",ROUND(F10*H10,2))</f>
        <v>0</v>
      </c>
      <c r="K10" s="38"/>
    </row>
    <row r="11" spans="1:16" ht="54" x14ac:dyDescent="0.25">
      <c r="A11" s="14" t="s">
        <v>145</v>
      </c>
      <c r="B11" s="33" t="s">
        <v>16</v>
      </c>
      <c r="C11" s="14" t="s">
        <v>186</v>
      </c>
      <c r="D11" s="15" t="s">
        <v>187</v>
      </c>
      <c r="E11" s="16" t="s">
        <v>160</v>
      </c>
      <c r="F11" s="17">
        <v>33.47</v>
      </c>
      <c r="G11" s="18"/>
      <c r="H11" s="18">
        <f t="shared" si="0"/>
        <v>0</v>
      </c>
      <c r="I11" s="18">
        <f t="shared" si="1"/>
        <v>0</v>
      </c>
      <c r="K11" s="38"/>
    </row>
    <row r="12" spans="1:16" ht="18.75" x14ac:dyDescent="0.25">
      <c r="A12" s="19"/>
      <c r="B12" s="19"/>
      <c r="C12" s="14"/>
      <c r="D12" s="20"/>
      <c r="E12" s="21"/>
      <c r="F12" s="17"/>
      <c r="G12" s="22"/>
      <c r="H12" s="22"/>
      <c r="I12" s="23"/>
      <c r="K12" s="38"/>
    </row>
    <row r="13" spans="1:16" s="13" customFormat="1" ht="18" x14ac:dyDescent="0.25">
      <c r="A13" s="10" t="s">
        <v>235</v>
      </c>
      <c r="B13" s="10"/>
      <c r="C13" s="11"/>
      <c r="D13" s="12" t="s">
        <v>273</v>
      </c>
      <c r="E13" s="1"/>
      <c r="F13" s="2"/>
      <c r="G13" s="40" t="s">
        <v>14</v>
      </c>
      <c r="H13" s="41"/>
      <c r="I13" s="32">
        <f>SUM(I14:I20)</f>
        <v>0</v>
      </c>
      <c r="K13" s="38"/>
    </row>
    <row r="14" spans="1:16" ht="36" x14ac:dyDescent="0.25">
      <c r="A14" s="14" t="s">
        <v>236</v>
      </c>
      <c r="B14" s="33" t="s">
        <v>149</v>
      </c>
      <c r="C14" s="36">
        <v>97647</v>
      </c>
      <c r="D14" s="15" t="s">
        <v>230</v>
      </c>
      <c r="E14" s="16" t="s">
        <v>167</v>
      </c>
      <c r="F14" s="17">
        <v>80</v>
      </c>
      <c r="G14" s="18"/>
      <c r="H14" s="18">
        <f t="shared" ref="H14:H20" si="2">IF(C14=0,"",ROUND(G14+G14*$I$6,2))</f>
        <v>0</v>
      </c>
      <c r="I14" s="18">
        <f t="shared" ref="I14:I20" si="3">IF(C14=0,"",ROUND(F14*H14,2))</f>
        <v>0</v>
      </c>
      <c r="K14" s="38"/>
    </row>
    <row r="15" spans="1:16" ht="72" x14ac:dyDescent="0.25">
      <c r="A15" s="14" t="s">
        <v>237</v>
      </c>
      <c r="B15" s="33" t="s">
        <v>16</v>
      </c>
      <c r="C15" s="14" t="s">
        <v>32</v>
      </c>
      <c r="D15" s="15" t="s">
        <v>179</v>
      </c>
      <c r="E15" s="16" t="s">
        <v>159</v>
      </c>
      <c r="F15" s="17">
        <v>60</v>
      </c>
      <c r="G15" s="18"/>
      <c r="H15" s="18">
        <f t="shared" si="2"/>
        <v>0</v>
      </c>
      <c r="I15" s="18">
        <f t="shared" si="3"/>
        <v>0</v>
      </c>
      <c r="K15" s="38"/>
    </row>
    <row r="16" spans="1:16" ht="54.75" customHeight="1" x14ac:dyDescent="0.25">
      <c r="A16" s="14" t="s">
        <v>238</v>
      </c>
      <c r="B16" s="33" t="s">
        <v>16</v>
      </c>
      <c r="C16" s="14" t="s">
        <v>36</v>
      </c>
      <c r="D16" s="15" t="s">
        <v>180</v>
      </c>
      <c r="E16" s="16" t="s">
        <v>162</v>
      </c>
      <c r="F16" s="17">
        <v>7</v>
      </c>
      <c r="G16" s="18"/>
      <c r="H16" s="18">
        <f t="shared" si="2"/>
        <v>0</v>
      </c>
      <c r="I16" s="18">
        <f t="shared" si="3"/>
        <v>0</v>
      </c>
      <c r="K16" s="38"/>
    </row>
    <row r="17" spans="1:13" ht="54" customHeight="1" x14ac:dyDescent="0.25">
      <c r="A17" s="14" t="s">
        <v>239</v>
      </c>
      <c r="B17" s="33" t="s">
        <v>16</v>
      </c>
      <c r="C17" s="14" t="s">
        <v>33</v>
      </c>
      <c r="D17" s="15" t="s">
        <v>183</v>
      </c>
      <c r="E17" s="16" t="s">
        <v>159</v>
      </c>
      <c r="F17" s="17">
        <v>41.78</v>
      </c>
      <c r="G17" s="18"/>
      <c r="H17" s="18">
        <f t="shared" si="2"/>
        <v>0</v>
      </c>
      <c r="I17" s="18">
        <f t="shared" si="3"/>
        <v>0</v>
      </c>
      <c r="K17" s="38"/>
      <c r="M17" s="37"/>
    </row>
    <row r="18" spans="1:13" ht="18" x14ac:dyDescent="0.25">
      <c r="A18" s="14" t="s">
        <v>240</v>
      </c>
      <c r="B18" s="33" t="s">
        <v>16</v>
      </c>
      <c r="C18" s="14" t="s">
        <v>79</v>
      </c>
      <c r="D18" s="15" t="s">
        <v>80</v>
      </c>
      <c r="E18" s="16" t="s">
        <v>159</v>
      </c>
      <c r="F18" s="17">
        <v>1753.29</v>
      </c>
      <c r="G18" s="18"/>
      <c r="H18" s="18">
        <f t="shared" si="2"/>
        <v>0</v>
      </c>
      <c r="I18" s="18">
        <f t="shared" si="3"/>
        <v>0</v>
      </c>
      <c r="K18" s="38"/>
    </row>
    <row r="19" spans="1:13" ht="54" x14ac:dyDescent="0.25">
      <c r="A19" s="14" t="s">
        <v>241</v>
      </c>
      <c r="B19" s="33" t="s">
        <v>16</v>
      </c>
      <c r="C19" s="14" t="s">
        <v>34</v>
      </c>
      <c r="D19" s="15" t="s">
        <v>181</v>
      </c>
      <c r="E19" s="16" t="s">
        <v>159</v>
      </c>
      <c r="F19" s="17">
        <v>262.72000000000003</v>
      </c>
      <c r="G19" s="18"/>
      <c r="H19" s="18">
        <f t="shared" si="2"/>
        <v>0</v>
      </c>
      <c r="I19" s="18">
        <f t="shared" si="3"/>
        <v>0</v>
      </c>
      <c r="K19" s="38"/>
    </row>
    <row r="20" spans="1:13" ht="54" customHeight="1" x14ac:dyDescent="0.25">
      <c r="A20" s="14" t="s">
        <v>242</v>
      </c>
      <c r="B20" s="33" t="s">
        <v>16</v>
      </c>
      <c r="C20" s="14" t="s">
        <v>35</v>
      </c>
      <c r="D20" s="15" t="s">
        <v>182</v>
      </c>
      <c r="E20" s="16" t="s">
        <v>159</v>
      </c>
      <c r="F20" s="17">
        <v>46.98</v>
      </c>
      <c r="G20" s="18"/>
      <c r="H20" s="18">
        <f t="shared" si="2"/>
        <v>0</v>
      </c>
      <c r="I20" s="18">
        <f t="shared" si="3"/>
        <v>0</v>
      </c>
      <c r="K20" s="38"/>
    </row>
    <row r="21" spans="1:13" ht="18.75" x14ac:dyDescent="0.25">
      <c r="A21" s="19"/>
      <c r="B21" s="19"/>
      <c r="C21" s="14"/>
      <c r="D21" s="20"/>
      <c r="E21" s="21"/>
      <c r="F21" s="17"/>
      <c r="G21" s="22"/>
      <c r="H21" s="22"/>
      <c r="I21" s="23"/>
      <c r="K21" s="38"/>
    </row>
    <row r="22" spans="1:13" s="13" customFormat="1" ht="18" x14ac:dyDescent="0.25">
      <c r="A22" s="10" t="s">
        <v>243</v>
      </c>
      <c r="B22" s="10"/>
      <c r="C22" s="11"/>
      <c r="D22" s="12" t="s">
        <v>277</v>
      </c>
      <c r="E22" s="1"/>
      <c r="F22" s="2"/>
      <c r="G22" s="40" t="s">
        <v>14</v>
      </c>
      <c r="H22" s="41"/>
      <c r="I22" s="32">
        <f>SUM(I23:I28)</f>
        <v>0</v>
      </c>
      <c r="K22" s="38"/>
    </row>
    <row r="23" spans="1:13" ht="36" x14ac:dyDescent="0.25">
      <c r="A23" s="14" t="s">
        <v>244</v>
      </c>
      <c r="B23" s="33" t="s">
        <v>16</v>
      </c>
      <c r="C23" s="14" t="s">
        <v>120</v>
      </c>
      <c r="D23" s="15" t="s">
        <v>190</v>
      </c>
      <c r="E23" s="16" t="s">
        <v>161</v>
      </c>
      <c r="F23" s="17">
        <v>14.67</v>
      </c>
      <c r="G23" s="18"/>
      <c r="H23" s="18">
        <f t="shared" ref="H23:H28" si="4">IF(C23=0,"",ROUND(G23+G23*$I$6,2))</f>
        <v>0</v>
      </c>
      <c r="I23" s="18">
        <f t="shared" ref="I23:I28" si="5">IF(C23=0,"",ROUND(F23*H23,2))</f>
        <v>0</v>
      </c>
      <c r="K23" s="38"/>
    </row>
    <row r="24" spans="1:13" ht="36" x14ac:dyDescent="0.25">
      <c r="A24" s="14" t="s">
        <v>245</v>
      </c>
      <c r="B24" s="33" t="s">
        <v>16</v>
      </c>
      <c r="C24" s="14" t="s">
        <v>119</v>
      </c>
      <c r="D24" s="15" t="s">
        <v>191</v>
      </c>
      <c r="E24" s="16" t="s">
        <v>159</v>
      </c>
      <c r="F24" s="17">
        <v>93.17</v>
      </c>
      <c r="G24" s="18"/>
      <c r="H24" s="18">
        <f t="shared" si="4"/>
        <v>0</v>
      </c>
      <c r="I24" s="18">
        <f t="shared" si="5"/>
        <v>0</v>
      </c>
      <c r="K24" s="38"/>
    </row>
    <row r="25" spans="1:13" ht="36" x14ac:dyDescent="0.25">
      <c r="A25" s="14" t="s">
        <v>246</v>
      </c>
      <c r="B25" s="33" t="s">
        <v>16</v>
      </c>
      <c r="C25" s="14" t="s">
        <v>59</v>
      </c>
      <c r="D25" s="15" t="s">
        <v>60</v>
      </c>
      <c r="E25" s="16" t="s">
        <v>161</v>
      </c>
      <c r="F25" s="17">
        <v>5.84</v>
      </c>
      <c r="G25" s="18"/>
      <c r="H25" s="18">
        <f t="shared" si="4"/>
        <v>0</v>
      </c>
      <c r="I25" s="18">
        <f t="shared" si="5"/>
        <v>0</v>
      </c>
      <c r="K25" s="38"/>
    </row>
    <row r="26" spans="1:13" ht="36" x14ac:dyDescent="0.25">
      <c r="A26" s="14" t="s">
        <v>274</v>
      </c>
      <c r="B26" s="33" t="s">
        <v>16</v>
      </c>
      <c r="C26" s="14" t="s">
        <v>57</v>
      </c>
      <c r="D26" s="15" t="s">
        <v>207</v>
      </c>
      <c r="E26" s="16" t="s">
        <v>159</v>
      </c>
      <c r="F26" s="17">
        <v>10.5</v>
      </c>
      <c r="G26" s="18"/>
      <c r="H26" s="18">
        <f t="shared" si="4"/>
        <v>0</v>
      </c>
      <c r="I26" s="18">
        <f t="shared" si="5"/>
        <v>0</v>
      </c>
      <c r="K26" s="38"/>
      <c r="M26" s="37"/>
    </row>
    <row r="27" spans="1:13" ht="18" x14ac:dyDescent="0.25">
      <c r="A27" s="14" t="s">
        <v>275</v>
      </c>
      <c r="B27" s="33" t="s">
        <v>16</v>
      </c>
      <c r="C27" s="14" t="s">
        <v>25</v>
      </c>
      <c r="D27" s="15" t="s">
        <v>193</v>
      </c>
      <c r="E27" s="16" t="s">
        <v>163</v>
      </c>
      <c r="F27" s="17">
        <v>364.09</v>
      </c>
      <c r="G27" s="18"/>
      <c r="H27" s="18">
        <f t="shared" si="4"/>
        <v>0</v>
      </c>
      <c r="I27" s="18">
        <f t="shared" si="5"/>
        <v>0</v>
      </c>
      <c r="K27" s="38"/>
    </row>
    <row r="28" spans="1:13" ht="54" x14ac:dyDescent="0.25">
      <c r="A28" s="14" t="s">
        <v>276</v>
      </c>
      <c r="B28" s="33" t="s">
        <v>16</v>
      </c>
      <c r="C28" s="14" t="s">
        <v>58</v>
      </c>
      <c r="D28" s="15" t="s">
        <v>192</v>
      </c>
      <c r="E28" s="16" t="s">
        <v>161</v>
      </c>
      <c r="F28" s="17">
        <v>13.37</v>
      </c>
      <c r="G28" s="18"/>
      <c r="H28" s="18">
        <f t="shared" si="4"/>
        <v>0</v>
      </c>
      <c r="I28" s="18">
        <f t="shared" si="5"/>
        <v>0</v>
      </c>
      <c r="K28" s="38"/>
    </row>
    <row r="29" spans="1:13" ht="18.75" x14ac:dyDescent="0.25">
      <c r="A29" s="19"/>
      <c r="B29" s="19"/>
      <c r="C29" s="14"/>
      <c r="D29" s="20"/>
      <c r="E29" s="21"/>
      <c r="F29" s="17"/>
      <c r="G29" s="22"/>
      <c r="H29" s="22"/>
      <c r="I29" s="23"/>
      <c r="K29" s="38"/>
    </row>
    <row r="30" spans="1:13" s="13" customFormat="1" ht="18" x14ac:dyDescent="0.25">
      <c r="A30" s="10" t="s">
        <v>278</v>
      </c>
      <c r="B30" s="10"/>
      <c r="C30" s="11"/>
      <c r="D30" s="12" t="s">
        <v>284</v>
      </c>
      <c r="E30" s="1"/>
      <c r="F30" s="2"/>
      <c r="G30" s="40" t="s">
        <v>14</v>
      </c>
      <c r="H30" s="41"/>
      <c r="I30" s="32">
        <f>SUM(I31:I35)</f>
        <v>0</v>
      </c>
      <c r="K30" s="38"/>
    </row>
    <row r="31" spans="1:13" ht="36" x14ac:dyDescent="0.25">
      <c r="A31" s="14" t="s">
        <v>279</v>
      </c>
      <c r="B31" s="33" t="s">
        <v>16</v>
      </c>
      <c r="C31" s="14" t="s">
        <v>54</v>
      </c>
      <c r="D31" s="15" t="s">
        <v>194</v>
      </c>
      <c r="E31" s="16" t="s">
        <v>159</v>
      </c>
      <c r="F31" s="17">
        <v>73.010000000000005</v>
      </c>
      <c r="G31" s="18"/>
      <c r="H31" s="18">
        <f t="shared" ref="H31:H35" si="6">IF(C31=0,"",ROUND(G31+G31*$I$6,2))</f>
        <v>0</v>
      </c>
      <c r="I31" s="18">
        <f t="shared" ref="I31:I35" si="7">IF(C31=0,"",ROUND(F31*H31,2))</f>
        <v>0</v>
      </c>
      <c r="K31" s="38"/>
    </row>
    <row r="32" spans="1:13" ht="18" x14ac:dyDescent="0.25">
      <c r="A32" s="14" t="s">
        <v>280</v>
      </c>
      <c r="B32" s="33" t="s">
        <v>16</v>
      </c>
      <c r="C32" s="14" t="s">
        <v>25</v>
      </c>
      <c r="D32" s="15" t="s">
        <v>193</v>
      </c>
      <c r="E32" s="16" t="s">
        <v>163</v>
      </c>
      <c r="F32" s="17">
        <v>235.07</v>
      </c>
      <c r="G32" s="18"/>
      <c r="H32" s="18">
        <f t="shared" si="6"/>
        <v>0</v>
      </c>
      <c r="I32" s="18">
        <f t="shared" si="7"/>
        <v>0</v>
      </c>
      <c r="K32" s="38"/>
    </row>
    <row r="33" spans="1:13" ht="36" x14ac:dyDescent="0.25">
      <c r="A33" s="14" t="s">
        <v>281</v>
      </c>
      <c r="B33" s="33" t="s">
        <v>16</v>
      </c>
      <c r="C33" s="14" t="s">
        <v>55</v>
      </c>
      <c r="D33" s="15" t="s">
        <v>196</v>
      </c>
      <c r="E33" s="16" t="s">
        <v>161</v>
      </c>
      <c r="F33" s="17">
        <v>4.05</v>
      </c>
      <c r="G33" s="18"/>
      <c r="H33" s="18">
        <f t="shared" si="6"/>
        <v>0</v>
      </c>
      <c r="I33" s="18">
        <f t="shared" si="7"/>
        <v>0</v>
      </c>
      <c r="K33" s="38"/>
    </row>
    <row r="34" spans="1:13" ht="36" x14ac:dyDescent="0.25">
      <c r="A34" s="14" t="s">
        <v>282</v>
      </c>
      <c r="B34" s="33" t="s">
        <v>16</v>
      </c>
      <c r="C34" s="14" t="s">
        <v>139</v>
      </c>
      <c r="D34" s="15" t="s">
        <v>165</v>
      </c>
      <c r="E34" s="16" t="s">
        <v>161</v>
      </c>
      <c r="F34" s="17">
        <v>7.53</v>
      </c>
      <c r="G34" s="18"/>
      <c r="H34" s="18">
        <f t="shared" si="6"/>
        <v>0</v>
      </c>
      <c r="I34" s="18">
        <f t="shared" si="7"/>
        <v>0</v>
      </c>
      <c r="K34" s="38"/>
      <c r="M34" s="37"/>
    </row>
    <row r="35" spans="1:13" ht="90" x14ac:dyDescent="0.25">
      <c r="A35" s="14" t="s">
        <v>283</v>
      </c>
      <c r="B35" s="33" t="s">
        <v>16</v>
      </c>
      <c r="C35" s="14" t="s">
        <v>64</v>
      </c>
      <c r="D35" s="15" t="s">
        <v>197</v>
      </c>
      <c r="E35" s="16" t="s">
        <v>159</v>
      </c>
      <c r="F35" s="17">
        <v>50.2</v>
      </c>
      <c r="G35" s="18"/>
      <c r="H35" s="18">
        <f t="shared" si="6"/>
        <v>0</v>
      </c>
      <c r="I35" s="18">
        <f t="shared" si="7"/>
        <v>0</v>
      </c>
      <c r="K35" s="38"/>
    </row>
    <row r="36" spans="1:13" ht="18.75" x14ac:dyDescent="0.25">
      <c r="A36" s="19"/>
      <c r="B36" s="19"/>
      <c r="C36" s="14"/>
      <c r="D36" s="20"/>
      <c r="E36" s="21"/>
      <c r="F36" s="17"/>
      <c r="G36" s="22"/>
      <c r="H36" s="22"/>
      <c r="I36" s="23"/>
      <c r="K36" s="38"/>
    </row>
    <row r="37" spans="1:13" s="13" customFormat="1" ht="18" x14ac:dyDescent="0.25">
      <c r="A37" s="10" t="s">
        <v>285</v>
      </c>
      <c r="B37" s="10"/>
      <c r="C37" s="11"/>
      <c r="D37" s="12" t="s">
        <v>297</v>
      </c>
      <c r="E37" s="1"/>
      <c r="F37" s="2"/>
      <c r="G37" s="40" t="s">
        <v>14</v>
      </c>
      <c r="H37" s="41"/>
      <c r="I37" s="32">
        <f>SUM(I38:I48)</f>
        <v>0</v>
      </c>
      <c r="K37" s="38"/>
    </row>
    <row r="38" spans="1:13" ht="36" x14ac:dyDescent="0.25">
      <c r="A38" s="14" t="s">
        <v>286</v>
      </c>
      <c r="B38" s="33" t="s">
        <v>16</v>
      </c>
      <c r="C38" s="14" t="s">
        <v>21</v>
      </c>
      <c r="D38" s="15" t="s">
        <v>22</v>
      </c>
      <c r="E38" s="16" t="s">
        <v>159</v>
      </c>
      <c r="F38" s="17">
        <v>96.36</v>
      </c>
      <c r="G38" s="18"/>
      <c r="H38" s="18">
        <f t="shared" ref="H38:H48" si="8">IF(C38=0,"",ROUND(G38+G38*$I$6,2))</f>
        <v>0</v>
      </c>
      <c r="I38" s="18">
        <f t="shared" ref="I38:I48" si="9">IF(C38=0,"",ROUND(F38*H38,2))</f>
        <v>0</v>
      </c>
      <c r="K38" s="38"/>
    </row>
    <row r="39" spans="1:13" ht="36" x14ac:dyDescent="0.25">
      <c r="A39" s="14" t="s">
        <v>287</v>
      </c>
      <c r="B39" s="33" t="s">
        <v>16</v>
      </c>
      <c r="C39" s="14" t="s">
        <v>23</v>
      </c>
      <c r="D39" s="15" t="s">
        <v>24</v>
      </c>
      <c r="E39" s="16" t="s">
        <v>159</v>
      </c>
      <c r="F39" s="17">
        <v>8.1199999999999992</v>
      </c>
      <c r="G39" s="18"/>
      <c r="H39" s="18">
        <f t="shared" si="8"/>
        <v>0</v>
      </c>
      <c r="I39" s="18">
        <f t="shared" si="9"/>
        <v>0</v>
      </c>
      <c r="K39" s="38"/>
    </row>
    <row r="40" spans="1:13" ht="18" x14ac:dyDescent="0.25">
      <c r="A40" s="14" t="s">
        <v>288</v>
      </c>
      <c r="B40" s="33" t="s">
        <v>16</v>
      </c>
      <c r="C40" s="14" t="s">
        <v>61</v>
      </c>
      <c r="D40" s="15" t="s">
        <v>62</v>
      </c>
      <c r="E40" s="16" t="s">
        <v>159</v>
      </c>
      <c r="F40" s="17">
        <v>36.72</v>
      </c>
      <c r="G40" s="18"/>
      <c r="H40" s="18">
        <f t="shared" si="8"/>
        <v>0</v>
      </c>
      <c r="I40" s="18">
        <f t="shared" si="9"/>
        <v>0</v>
      </c>
      <c r="K40" s="38"/>
    </row>
    <row r="41" spans="1:13" ht="54" x14ac:dyDescent="0.25">
      <c r="A41" s="14" t="s">
        <v>289</v>
      </c>
      <c r="B41" s="33" t="s">
        <v>16</v>
      </c>
      <c r="C41" s="14" t="s">
        <v>104</v>
      </c>
      <c r="D41" s="15" t="s">
        <v>209</v>
      </c>
      <c r="E41" s="16" t="s">
        <v>159</v>
      </c>
      <c r="F41" s="17">
        <v>442.78</v>
      </c>
      <c r="G41" s="18"/>
      <c r="H41" s="18">
        <f t="shared" si="8"/>
        <v>0</v>
      </c>
      <c r="I41" s="18">
        <f t="shared" si="9"/>
        <v>0</v>
      </c>
      <c r="K41" s="38"/>
      <c r="M41" s="37"/>
    </row>
    <row r="42" spans="1:13" ht="54" x14ac:dyDescent="0.25">
      <c r="A42" s="14" t="s">
        <v>290</v>
      </c>
      <c r="B42" s="33" t="s">
        <v>16</v>
      </c>
      <c r="C42" s="14" t="s">
        <v>106</v>
      </c>
      <c r="D42" s="15" t="s">
        <v>211</v>
      </c>
      <c r="E42" s="16" t="s">
        <v>159</v>
      </c>
      <c r="F42" s="17">
        <v>184.76</v>
      </c>
      <c r="G42" s="18"/>
      <c r="H42" s="18">
        <f t="shared" si="8"/>
        <v>0</v>
      </c>
      <c r="I42" s="18">
        <f t="shared" si="9"/>
        <v>0</v>
      </c>
      <c r="K42" s="38"/>
    </row>
    <row r="43" spans="1:13" ht="54" x14ac:dyDescent="0.25">
      <c r="A43" s="14" t="s">
        <v>291</v>
      </c>
      <c r="B43" s="33" t="s">
        <v>16</v>
      </c>
      <c r="C43" s="14" t="s">
        <v>107</v>
      </c>
      <c r="D43" s="15" t="s">
        <v>212</v>
      </c>
      <c r="E43" s="16" t="s">
        <v>159</v>
      </c>
      <c r="F43" s="17">
        <v>256.62</v>
      </c>
      <c r="G43" s="18"/>
      <c r="H43" s="18">
        <f t="shared" si="8"/>
        <v>0</v>
      </c>
      <c r="I43" s="18">
        <f t="shared" si="9"/>
        <v>0</v>
      </c>
      <c r="K43" s="38"/>
    </row>
    <row r="44" spans="1:13" ht="72" x14ac:dyDescent="0.25">
      <c r="A44" s="14" t="s">
        <v>292</v>
      </c>
      <c r="B44" s="33" t="s">
        <v>16</v>
      </c>
      <c r="C44" s="14" t="s">
        <v>109</v>
      </c>
      <c r="D44" s="15" t="s">
        <v>110</v>
      </c>
      <c r="E44" s="16" t="s">
        <v>159</v>
      </c>
      <c r="F44" s="17">
        <v>287.38</v>
      </c>
      <c r="G44" s="18"/>
      <c r="H44" s="18">
        <f t="shared" si="8"/>
        <v>0</v>
      </c>
      <c r="I44" s="18">
        <f t="shared" si="9"/>
        <v>0</v>
      </c>
      <c r="K44" s="38"/>
    </row>
    <row r="45" spans="1:13" ht="54" x14ac:dyDescent="0.25">
      <c r="A45" s="14" t="s">
        <v>293</v>
      </c>
      <c r="B45" s="33" t="s">
        <v>16</v>
      </c>
      <c r="C45" s="14" t="s">
        <v>28</v>
      </c>
      <c r="D45" s="15" t="s">
        <v>208</v>
      </c>
      <c r="E45" s="16" t="s">
        <v>161</v>
      </c>
      <c r="F45" s="17">
        <v>0.19</v>
      </c>
      <c r="G45" s="18"/>
      <c r="H45" s="18">
        <f t="shared" si="8"/>
        <v>0</v>
      </c>
      <c r="I45" s="18">
        <f t="shared" si="9"/>
        <v>0</v>
      </c>
      <c r="K45" s="38"/>
    </row>
    <row r="46" spans="1:13" ht="54" x14ac:dyDescent="0.25">
      <c r="A46" s="14" t="s">
        <v>294</v>
      </c>
      <c r="B46" s="33" t="s">
        <v>16</v>
      </c>
      <c r="C46" s="14" t="s">
        <v>105</v>
      </c>
      <c r="D46" s="15" t="s">
        <v>210</v>
      </c>
      <c r="E46" s="16" t="s">
        <v>159</v>
      </c>
      <c r="F46" s="17">
        <v>73.239999999999995</v>
      </c>
      <c r="G46" s="18"/>
      <c r="H46" s="18">
        <f t="shared" si="8"/>
        <v>0</v>
      </c>
      <c r="I46" s="18">
        <f t="shared" si="9"/>
        <v>0</v>
      </c>
      <c r="K46" s="38"/>
    </row>
    <row r="47" spans="1:13" ht="54" x14ac:dyDescent="0.25">
      <c r="A47" s="14" t="s">
        <v>295</v>
      </c>
      <c r="B47" s="33" t="s">
        <v>16</v>
      </c>
      <c r="C47" s="14" t="s">
        <v>108</v>
      </c>
      <c r="D47" s="15" t="s">
        <v>213</v>
      </c>
      <c r="E47" s="16" t="s">
        <v>159</v>
      </c>
      <c r="F47" s="17">
        <v>73.239999999999995</v>
      </c>
      <c r="G47" s="18"/>
      <c r="H47" s="18">
        <f t="shared" si="8"/>
        <v>0</v>
      </c>
      <c r="I47" s="18">
        <f t="shared" si="9"/>
        <v>0</v>
      </c>
      <c r="K47" s="38"/>
    </row>
    <row r="48" spans="1:13" ht="18" x14ac:dyDescent="0.25">
      <c r="A48" s="14" t="s">
        <v>296</v>
      </c>
      <c r="B48" s="33" t="s">
        <v>16</v>
      </c>
      <c r="C48" s="14" t="s">
        <v>97</v>
      </c>
      <c r="D48" s="15" t="s">
        <v>3</v>
      </c>
      <c r="E48" s="16" t="s">
        <v>159</v>
      </c>
      <c r="F48" s="17">
        <v>105.1</v>
      </c>
      <c r="G48" s="18"/>
      <c r="H48" s="18">
        <f t="shared" si="8"/>
        <v>0</v>
      </c>
      <c r="I48" s="18">
        <f t="shared" si="9"/>
        <v>0</v>
      </c>
      <c r="K48" s="38"/>
    </row>
    <row r="49" spans="1:13" ht="18.75" x14ac:dyDescent="0.25">
      <c r="A49" s="19"/>
      <c r="B49" s="19"/>
      <c r="C49" s="14"/>
      <c r="D49" s="20"/>
      <c r="E49" s="21"/>
      <c r="F49" s="17"/>
      <c r="G49" s="22"/>
      <c r="H49" s="22"/>
      <c r="I49" s="23"/>
      <c r="K49" s="38"/>
    </row>
    <row r="50" spans="1:13" s="13" customFormat="1" ht="18" x14ac:dyDescent="0.25">
      <c r="A50" s="10" t="s">
        <v>298</v>
      </c>
      <c r="B50" s="10"/>
      <c r="C50" s="11"/>
      <c r="D50" s="12" t="s">
        <v>164</v>
      </c>
      <c r="E50" s="1"/>
      <c r="F50" s="2"/>
      <c r="G50" s="40" t="s">
        <v>14</v>
      </c>
      <c r="H50" s="41"/>
      <c r="I50" s="32">
        <f>SUM(I51:I60)</f>
        <v>0</v>
      </c>
      <c r="K50" s="38"/>
    </row>
    <row r="51" spans="1:13" ht="90" x14ac:dyDescent="0.25">
      <c r="A51" s="14" t="s">
        <v>299</v>
      </c>
      <c r="B51" s="33" t="s">
        <v>16</v>
      </c>
      <c r="C51" s="14" t="s">
        <v>73</v>
      </c>
      <c r="D51" s="15" t="s">
        <v>74</v>
      </c>
      <c r="E51" s="16" t="s">
        <v>17</v>
      </c>
      <c r="F51" s="17">
        <v>2</v>
      </c>
      <c r="G51" s="18"/>
      <c r="H51" s="18">
        <f t="shared" ref="H51:H60" si="10">IF(C51=0,"",ROUND(G51+G51*$I$6,2))</f>
        <v>0</v>
      </c>
      <c r="I51" s="18">
        <f t="shared" ref="I51:I60" si="11">IF(C51=0,"",ROUND(F51*H51,2))</f>
        <v>0</v>
      </c>
      <c r="K51" s="38"/>
    </row>
    <row r="52" spans="1:13" ht="90" x14ac:dyDescent="0.25">
      <c r="A52" s="14" t="s">
        <v>300</v>
      </c>
      <c r="B52" s="33" t="s">
        <v>16</v>
      </c>
      <c r="C52" s="14" t="s">
        <v>63</v>
      </c>
      <c r="D52" s="15" t="s">
        <v>229</v>
      </c>
      <c r="E52" s="16" t="s">
        <v>162</v>
      </c>
      <c r="F52" s="17">
        <v>5</v>
      </c>
      <c r="G52" s="18"/>
      <c r="H52" s="18">
        <f t="shared" si="10"/>
        <v>0</v>
      </c>
      <c r="I52" s="18">
        <f t="shared" si="11"/>
        <v>0</v>
      </c>
      <c r="K52" s="38"/>
    </row>
    <row r="53" spans="1:13" ht="36" x14ac:dyDescent="0.25">
      <c r="A53" s="14" t="s">
        <v>301</v>
      </c>
      <c r="B53" s="33" t="s">
        <v>16</v>
      </c>
      <c r="C53" s="14" t="s">
        <v>76</v>
      </c>
      <c r="D53" s="15" t="s">
        <v>198</v>
      </c>
      <c r="E53" s="16" t="s">
        <v>162</v>
      </c>
      <c r="F53" s="17">
        <v>4</v>
      </c>
      <c r="G53" s="18"/>
      <c r="H53" s="18">
        <f t="shared" si="10"/>
        <v>0</v>
      </c>
      <c r="I53" s="18">
        <f t="shared" si="11"/>
        <v>0</v>
      </c>
      <c r="K53" s="38"/>
    </row>
    <row r="54" spans="1:13" ht="36" x14ac:dyDescent="0.25">
      <c r="A54" s="14" t="s">
        <v>302</v>
      </c>
      <c r="B54" s="33" t="s">
        <v>16</v>
      </c>
      <c r="C54" s="14" t="s">
        <v>26</v>
      </c>
      <c r="D54" s="15" t="s">
        <v>1</v>
      </c>
      <c r="E54" s="16" t="s">
        <v>159</v>
      </c>
      <c r="F54" s="17">
        <v>0.72</v>
      </c>
      <c r="G54" s="18"/>
      <c r="H54" s="18">
        <f t="shared" si="10"/>
        <v>0</v>
      </c>
      <c r="I54" s="18">
        <f t="shared" si="11"/>
        <v>0</v>
      </c>
      <c r="K54" s="38"/>
      <c r="M54" s="37"/>
    </row>
    <row r="55" spans="1:13" ht="36" x14ac:dyDescent="0.25">
      <c r="A55" s="14" t="s">
        <v>303</v>
      </c>
      <c r="B55" s="33" t="s">
        <v>16</v>
      </c>
      <c r="C55" s="14" t="s">
        <v>27</v>
      </c>
      <c r="D55" s="15" t="s">
        <v>146</v>
      </c>
      <c r="E55" s="16" t="s">
        <v>162</v>
      </c>
      <c r="F55" s="17">
        <v>2</v>
      </c>
      <c r="G55" s="18"/>
      <c r="H55" s="18">
        <f t="shared" si="10"/>
        <v>0</v>
      </c>
      <c r="I55" s="18">
        <f t="shared" si="11"/>
        <v>0</v>
      </c>
      <c r="K55" s="38"/>
    </row>
    <row r="56" spans="1:13" ht="54" x14ac:dyDescent="0.25">
      <c r="A56" s="14" t="s">
        <v>304</v>
      </c>
      <c r="B56" s="33" t="s">
        <v>16</v>
      </c>
      <c r="C56" s="14" t="s">
        <v>67</v>
      </c>
      <c r="D56" s="15" t="s">
        <v>68</v>
      </c>
      <c r="E56" s="16" t="s">
        <v>162</v>
      </c>
      <c r="F56" s="17"/>
      <c r="G56" s="18"/>
      <c r="H56" s="18">
        <f t="shared" si="10"/>
        <v>0</v>
      </c>
      <c r="I56" s="18">
        <f t="shared" si="11"/>
        <v>0</v>
      </c>
      <c r="K56" s="38"/>
    </row>
    <row r="57" spans="1:13" ht="72" x14ac:dyDescent="0.25">
      <c r="A57" s="14" t="s">
        <v>305</v>
      </c>
      <c r="B57" s="33" t="s">
        <v>16</v>
      </c>
      <c r="C57" s="14" t="s">
        <v>65</v>
      </c>
      <c r="D57" s="15" t="s">
        <v>66</v>
      </c>
      <c r="E57" s="16" t="s">
        <v>162</v>
      </c>
      <c r="F57" s="17">
        <v>5</v>
      </c>
      <c r="G57" s="18"/>
      <c r="H57" s="18">
        <f t="shared" si="10"/>
        <v>0</v>
      </c>
      <c r="I57" s="18">
        <f t="shared" si="11"/>
        <v>0</v>
      </c>
      <c r="K57" s="38"/>
    </row>
    <row r="58" spans="1:13" ht="54" x14ac:dyDescent="0.25">
      <c r="A58" s="14" t="s">
        <v>306</v>
      </c>
      <c r="B58" s="33" t="s">
        <v>16</v>
      </c>
      <c r="C58" s="14" t="s">
        <v>75</v>
      </c>
      <c r="D58" s="15" t="s">
        <v>155</v>
      </c>
      <c r="E58" s="16" t="s">
        <v>162</v>
      </c>
      <c r="F58" s="17">
        <v>5</v>
      </c>
      <c r="G58" s="18"/>
      <c r="H58" s="18">
        <f t="shared" si="10"/>
        <v>0</v>
      </c>
      <c r="I58" s="18">
        <f t="shared" si="11"/>
        <v>0</v>
      </c>
      <c r="K58" s="38"/>
    </row>
    <row r="59" spans="1:13" ht="90" x14ac:dyDescent="0.25">
      <c r="A59" s="14" t="s">
        <v>307</v>
      </c>
      <c r="B59" s="33" t="s">
        <v>16</v>
      </c>
      <c r="C59" s="14" t="s">
        <v>71</v>
      </c>
      <c r="D59" s="15" t="s">
        <v>72</v>
      </c>
      <c r="E59" s="16" t="s">
        <v>17</v>
      </c>
      <c r="F59" s="17">
        <v>2</v>
      </c>
      <c r="G59" s="18"/>
      <c r="H59" s="18">
        <f t="shared" si="10"/>
        <v>0</v>
      </c>
      <c r="I59" s="18">
        <f t="shared" si="11"/>
        <v>0</v>
      </c>
      <c r="K59" s="38"/>
    </row>
    <row r="60" spans="1:13" ht="90" x14ac:dyDescent="0.25">
      <c r="A60" s="14" t="s">
        <v>308</v>
      </c>
      <c r="B60" s="33" t="s">
        <v>16</v>
      </c>
      <c r="C60" s="14" t="s">
        <v>69</v>
      </c>
      <c r="D60" s="15" t="s">
        <v>70</v>
      </c>
      <c r="E60" s="16" t="s">
        <v>17</v>
      </c>
      <c r="F60" s="17">
        <v>2</v>
      </c>
      <c r="G60" s="18"/>
      <c r="H60" s="18">
        <f t="shared" si="10"/>
        <v>0</v>
      </c>
      <c r="I60" s="18">
        <f t="shared" si="11"/>
        <v>0</v>
      </c>
      <c r="K60" s="38"/>
    </row>
    <row r="61" spans="1:13" ht="18.75" x14ac:dyDescent="0.25">
      <c r="A61" s="19"/>
      <c r="B61" s="19"/>
      <c r="C61" s="14"/>
      <c r="D61" s="20"/>
      <c r="E61" s="21"/>
      <c r="F61" s="17"/>
      <c r="G61" s="22"/>
      <c r="H61" s="22"/>
      <c r="I61" s="23"/>
      <c r="K61" s="38"/>
    </row>
    <row r="62" spans="1:13" s="13" customFormat="1" ht="18" x14ac:dyDescent="0.25">
      <c r="A62" s="10" t="s">
        <v>309</v>
      </c>
      <c r="B62" s="10"/>
      <c r="C62" s="11"/>
      <c r="D62" s="12" t="s">
        <v>326</v>
      </c>
      <c r="E62" s="1"/>
      <c r="F62" s="2"/>
      <c r="G62" s="40" t="s">
        <v>14</v>
      </c>
      <c r="H62" s="41"/>
      <c r="I62" s="32">
        <f>SUM(I63:I102)</f>
        <v>0</v>
      </c>
      <c r="K62" s="38"/>
    </row>
    <row r="63" spans="1:13" ht="36" x14ac:dyDescent="0.25">
      <c r="A63" s="14" t="s">
        <v>310</v>
      </c>
      <c r="B63" s="33" t="s">
        <v>149</v>
      </c>
      <c r="C63" s="36">
        <v>91866</v>
      </c>
      <c r="D63" s="15" t="s">
        <v>199</v>
      </c>
      <c r="E63" s="16" t="s">
        <v>166</v>
      </c>
      <c r="F63" s="17">
        <v>160</v>
      </c>
      <c r="G63" s="18"/>
      <c r="H63" s="18">
        <f t="shared" ref="H63:H102" si="12">IF(C63=0,"",ROUND(G63+G63*$I$6,2))</f>
        <v>0</v>
      </c>
      <c r="I63" s="18">
        <f t="shared" ref="I63:I102" si="13">IF(C63=0,"",ROUND(F63*H63,2))</f>
        <v>0</v>
      </c>
      <c r="K63" s="38"/>
    </row>
    <row r="64" spans="1:13" ht="36.75" customHeight="1" x14ac:dyDescent="0.25">
      <c r="A64" s="14" t="s">
        <v>311</v>
      </c>
      <c r="B64" s="33" t="s">
        <v>149</v>
      </c>
      <c r="C64" s="36">
        <v>91870</v>
      </c>
      <c r="D64" s="15" t="s">
        <v>203</v>
      </c>
      <c r="E64" s="16" t="s">
        <v>166</v>
      </c>
      <c r="F64" s="17">
        <v>160</v>
      </c>
      <c r="G64" s="18"/>
      <c r="H64" s="18">
        <f t="shared" si="12"/>
        <v>0</v>
      </c>
      <c r="I64" s="18">
        <f t="shared" si="13"/>
        <v>0</v>
      </c>
      <c r="K64" s="38"/>
    </row>
    <row r="65" spans="1:13" ht="36" x14ac:dyDescent="0.25">
      <c r="A65" s="14" t="s">
        <v>312</v>
      </c>
      <c r="B65" s="33" t="s">
        <v>149</v>
      </c>
      <c r="C65" s="36">
        <v>91867</v>
      </c>
      <c r="D65" s="15" t="s">
        <v>200</v>
      </c>
      <c r="E65" s="16" t="s">
        <v>166</v>
      </c>
      <c r="F65" s="17">
        <v>160</v>
      </c>
      <c r="G65" s="18"/>
      <c r="H65" s="18">
        <f t="shared" si="12"/>
        <v>0</v>
      </c>
      <c r="I65" s="18">
        <f t="shared" si="13"/>
        <v>0</v>
      </c>
      <c r="K65" s="38"/>
    </row>
    <row r="66" spans="1:13" ht="36" customHeight="1" x14ac:dyDescent="0.25">
      <c r="A66" s="14" t="s">
        <v>313</v>
      </c>
      <c r="B66" s="33" t="s">
        <v>149</v>
      </c>
      <c r="C66" s="36">
        <v>91871</v>
      </c>
      <c r="D66" s="15" t="s">
        <v>204</v>
      </c>
      <c r="E66" s="16" t="s">
        <v>166</v>
      </c>
      <c r="F66" s="17">
        <v>320</v>
      </c>
      <c r="G66" s="18"/>
      <c r="H66" s="18">
        <f t="shared" si="12"/>
        <v>0</v>
      </c>
      <c r="I66" s="18">
        <f t="shared" si="13"/>
        <v>0</v>
      </c>
      <c r="K66" s="38"/>
      <c r="M66" s="37"/>
    </row>
    <row r="67" spans="1:13" ht="36" x14ac:dyDescent="0.25">
      <c r="A67" s="14" t="s">
        <v>314</v>
      </c>
      <c r="B67" s="33" t="s">
        <v>149</v>
      </c>
      <c r="C67" s="36">
        <v>91868</v>
      </c>
      <c r="D67" s="15" t="s">
        <v>201</v>
      </c>
      <c r="E67" s="16" t="s">
        <v>166</v>
      </c>
      <c r="F67" s="17">
        <v>50</v>
      </c>
      <c r="G67" s="18"/>
      <c r="H67" s="18">
        <f t="shared" si="12"/>
        <v>0</v>
      </c>
      <c r="I67" s="18">
        <f t="shared" si="13"/>
        <v>0</v>
      </c>
      <c r="K67" s="38"/>
    </row>
    <row r="68" spans="1:13" ht="36" customHeight="1" x14ac:dyDescent="0.25">
      <c r="A68" s="14" t="s">
        <v>315</v>
      </c>
      <c r="B68" s="33" t="s">
        <v>149</v>
      </c>
      <c r="C68" s="36">
        <v>91872</v>
      </c>
      <c r="D68" s="15" t="s">
        <v>205</v>
      </c>
      <c r="E68" s="16" t="s">
        <v>166</v>
      </c>
      <c r="F68" s="17">
        <v>20</v>
      </c>
      <c r="G68" s="18"/>
      <c r="H68" s="18">
        <f t="shared" si="12"/>
        <v>0</v>
      </c>
      <c r="I68" s="18">
        <f t="shared" si="13"/>
        <v>0</v>
      </c>
      <c r="K68" s="38"/>
    </row>
    <row r="69" spans="1:13" ht="36" x14ac:dyDescent="0.25">
      <c r="A69" s="14" t="s">
        <v>316</v>
      </c>
      <c r="B69" s="33" t="s">
        <v>149</v>
      </c>
      <c r="C69" s="36">
        <v>91869</v>
      </c>
      <c r="D69" s="15" t="s">
        <v>202</v>
      </c>
      <c r="E69" s="16" t="s">
        <v>166</v>
      </c>
      <c r="F69" s="17">
        <v>20</v>
      </c>
      <c r="G69" s="18"/>
      <c r="H69" s="18">
        <f t="shared" si="12"/>
        <v>0</v>
      </c>
      <c r="I69" s="18">
        <f t="shared" si="13"/>
        <v>0</v>
      </c>
      <c r="K69" s="38"/>
    </row>
    <row r="70" spans="1:13" ht="36" customHeight="1" x14ac:dyDescent="0.25">
      <c r="A70" s="14" t="s">
        <v>317</v>
      </c>
      <c r="B70" s="33" t="s">
        <v>149</v>
      </c>
      <c r="C70" s="36">
        <v>91873</v>
      </c>
      <c r="D70" s="15" t="s">
        <v>206</v>
      </c>
      <c r="E70" s="16" t="s">
        <v>166</v>
      </c>
      <c r="F70" s="17">
        <v>10</v>
      </c>
      <c r="G70" s="18"/>
      <c r="H70" s="18">
        <f t="shared" si="12"/>
        <v>0</v>
      </c>
      <c r="I70" s="18">
        <f t="shared" si="13"/>
        <v>0</v>
      </c>
      <c r="K70" s="38"/>
    </row>
    <row r="71" spans="1:13" ht="36" x14ac:dyDescent="0.25">
      <c r="A71" s="14" t="s">
        <v>318</v>
      </c>
      <c r="B71" s="33" t="s">
        <v>149</v>
      </c>
      <c r="C71" s="36">
        <v>95804</v>
      </c>
      <c r="D71" s="15" t="s">
        <v>172</v>
      </c>
      <c r="E71" s="16" t="s">
        <v>5</v>
      </c>
      <c r="F71" s="17">
        <v>80</v>
      </c>
      <c r="G71" s="18"/>
      <c r="H71" s="18">
        <f t="shared" si="12"/>
        <v>0</v>
      </c>
      <c r="I71" s="18">
        <f t="shared" si="13"/>
        <v>0</v>
      </c>
      <c r="K71" s="38"/>
    </row>
    <row r="72" spans="1:13" ht="36" x14ac:dyDescent="0.25">
      <c r="A72" s="14" t="s">
        <v>319</v>
      </c>
      <c r="B72" s="33" t="s">
        <v>149</v>
      </c>
      <c r="C72" s="36">
        <v>95805</v>
      </c>
      <c r="D72" s="15" t="s">
        <v>173</v>
      </c>
      <c r="E72" s="16" t="s">
        <v>5</v>
      </c>
      <c r="F72" s="17">
        <v>120</v>
      </c>
      <c r="G72" s="18"/>
      <c r="H72" s="18">
        <f t="shared" si="12"/>
        <v>0</v>
      </c>
      <c r="I72" s="18">
        <f t="shared" si="13"/>
        <v>0</v>
      </c>
      <c r="K72" s="38"/>
    </row>
    <row r="73" spans="1:13" ht="36" x14ac:dyDescent="0.25">
      <c r="A73" s="14" t="s">
        <v>320</v>
      </c>
      <c r="B73" s="33" t="s">
        <v>149</v>
      </c>
      <c r="C73" s="36">
        <v>95806</v>
      </c>
      <c r="D73" s="15" t="s">
        <v>174</v>
      </c>
      <c r="E73" s="16" t="s">
        <v>5</v>
      </c>
      <c r="F73" s="17">
        <v>3</v>
      </c>
      <c r="G73" s="18"/>
      <c r="H73" s="18">
        <f t="shared" si="12"/>
        <v>0</v>
      </c>
      <c r="I73" s="18">
        <f t="shared" si="13"/>
        <v>0</v>
      </c>
      <c r="K73" s="38"/>
    </row>
    <row r="74" spans="1:13" ht="36" x14ac:dyDescent="0.25">
      <c r="A74" s="14" t="s">
        <v>321</v>
      </c>
      <c r="B74" s="33" t="s">
        <v>149</v>
      </c>
      <c r="C74" s="36">
        <v>95810</v>
      </c>
      <c r="D74" s="15" t="s">
        <v>175</v>
      </c>
      <c r="E74" s="16" t="s">
        <v>5</v>
      </c>
      <c r="F74" s="17">
        <v>15</v>
      </c>
      <c r="G74" s="18"/>
      <c r="H74" s="18">
        <f t="shared" si="12"/>
        <v>0</v>
      </c>
      <c r="I74" s="18">
        <f t="shared" si="13"/>
        <v>0</v>
      </c>
      <c r="K74" s="38"/>
    </row>
    <row r="75" spans="1:13" ht="36" x14ac:dyDescent="0.25">
      <c r="A75" s="14" t="s">
        <v>322</v>
      </c>
      <c r="B75" s="33" t="s">
        <v>149</v>
      </c>
      <c r="C75" s="36">
        <v>95811</v>
      </c>
      <c r="D75" s="15" t="s">
        <v>176</v>
      </c>
      <c r="E75" s="16" t="s">
        <v>5</v>
      </c>
      <c r="F75" s="17">
        <v>20</v>
      </c>
      <c r="G75" s="18"/>
      <c r="H75" s="18">
        <f t="shared" si="12"/>
        <v>0</v>
      </c>
      <c r="I75" s="18">
        <f t="shared" si="13"/>
        <v>0</v>
      </c>
      <c r="K75" s="38"/>
    </row>
    <row r="76" spans="1:13" ht="36" x14ac:dyDescent="0.25">
      <c r="A76" s="14" t="s">
        <v>323</v>
      </c>
      <c r="B76" s="33" t="s">
        <v>149</v>
      </c>
      <c r="C76" s="36">
        <v>95812</v>
      </c>
      <c r="D76" s="15" t="s">
        <v>177</v>
      </c>
      <c r="E76" s="16" t="s">
        <v>5</v>
      </c>
      <c r="F76" s="17">
        <v>2</v>
      </c>
      <c r="G76" s="18"/>
      <c r="H76" s="18">
        <f t="shared" si="12"/>
        <v>0</v>
      </c>
      <c r="I76" s="18">
        <f t="shared" si="13"/>
        <v>0</v>
      </c>
      <c r="K76" s="38"/>
    </row>
    <row r="77" spans="1:13" ht="18" x14ac:dyDescent="0.25">
      <c r="A77" s="14" t="s">
        <v>324</v>
      </c>
      <c r="B77" s="33" t="s">
        <v>16</v>
      </c>
      <c r="C77" s="14" t="s">
        <v>51</v>
      </c>
      <c r="D77" s="15" t="s">
        <v>2</v>
      </c>
      <c r="E77" s="16" t="s">
        <v>162</v>
      </c>
      <c r="F77" s="17">
        <v>5</v>
      </c>
      <c r="G77" s="18"/>
      <c r="H77" s="18">
        <f t="shared" si="12"/>
        <v>0</v>
      </c>
      <c r="I77" s="18">
        <f t="shared" si="13"/>
        <v>0</v>
      </c>
      <c r="K77" s="38"/>
    </row>
    <row r="78" spans="1:13" ht="36" x14ac:dyDescent="0.25">
      <c r="A78" s="14" t="s">
        <v>325</v>
      </c>
      <c r="B78" s="33" t="s">
        <v>16</v>
      </c>
      <c r="C78" s="14" t="s">
        <v>263</v>
      </c>
      <c r="D78" s="15" t="s">
        <v>264</v>
      </c>
      <c r="E78" s="16" t="s">
        <v>162</v>
      </c>
      <c r="F78" s="17">
        <v>10</v>
      </c>
      <c r="G78" s="18"/>
      <c r="H78" s="18">
        <f t="shared" si="12"/>
        <v>0</v>
      </c>
      <c r="I78" s="18">
        <f t="shared" si="13"/>
        <v>0</v>
      </c>
      <c r="K78" s="38"/>
    </row>
    <row r="79" spans="1:13" ht="36" x14ac:dyDescent="0.25">
      <c r="A79" s="14" t="s">
        <v>378</v>
      </c>
      <c r="B79" s="33" t="s">
        <v>16</v>
      </c>
      <c r="C79" s="14" t="s">
        <v>265</v>
      </c>
      <c r="D79" s="15" t="s">
        <v>266</v>
      </c>
      <c r="E79" s="16" t="s">
        <v>162</v>
      </c>
      <c r="F79" s="17">
        <v>15</v>
      </c>
      <c r="G79" s="18"/>
      <c r="H79" s="18">
        <f t="shared" si="12"/>
        <v>0</v>
      </c>
      <c r="I79" s="18">
        <f t="shared" si="13"/>
        <v>0</v>
      </c>
      <c r="K79" s="38"/>
    </row>
    <row r="80" spans="1:13" ht="36" x14ac:dyDescent="0.25">
      <c r="A80" s="14" t="s">
        <v>379</v>
      </c>
      <c r="B80" s="33" t="s">
        <v>16</v>
      </c>
      <c r="C80" s="14" t="s">
        <v>267</v>
      </c>
      <c r="D80" s="15" t="s">
        <v>268</v>
      </c>
      <c r="E80" s="16" t="s">
        <v>162</v>
      </c>
      <c r="F80" s="17">
        <v>10</v>
      </c>
      <c r="G80" s="18"/>
      <c r="H80" s="18">
        <f t="shared" si="12"/>
        <v>0</v>
      </c>
      <c r="I80" s="18">
        <f t="shared" si="13"/>
        <v>0</v>
      </c>
      <c r="K80" s="38"/>
    </row>
    <row r="81" spans="1:11" ht="36" x14ac:dyDescent="0.25">
      <c r="A81" s="14" t="s">
        <v>380</v>
      </c>
      <c r="B81" s="33" t="s">
        <v>16</v>
      </c>
      <c r="C81" s="36" t="s">
        <v>251</v>
      </c>
      <c r="D81" s="15" t="s">
        <v>252</v>
      </c>
      <c r="E81" s="16" t="s">
        <v>162</v>
      </c>
      <c r="F81" s="17">
        <v>2</v>
      </c>
      <c r="G81" s="18"/>
      <c r="H81" s="18">
        <f t="shared" si="12"/>
        <v>0</v>
      </c>
      <c r="I81" s="18">
        <f t="shared" si="13"/>
        <v>0</v>
      </c>
      <c r="K81" s="38"/>
    </row>
    <row r="82" spans="1:11" ht="36" x14ac:dyDescent="0.25">
      <c r="A82" s="14" t="s">
        <v>381</v>
      </c>
      <c r="B82" s="33" t="s">
        <v>16</v>
      </c>
      <c r="C82" s="36" t="s">
        <v>253</v>
      </c>
      <c r="D82" s="15" t="s">
        <v>254</v>
      </c>
      <c r="E82" s="16" t="s">
        <v>162</v>
      </c>
      <c r="F82" s="17">
        <v>4</v>
      </c>
      <c r="G82" s="18"/>
      <c r="H82" s="18">
        <f t="shared" si="12"/>
        <v>0</v>
      </c>
      <c r="I82" s="18">
        <f t="shared" si="13"/>
        <v>0</v>
      </c>
      <c r="K82" s="38"/>
    </row>
    <row r="83" spans="1:11" ht="36" x14ac:dyDescent="0.25">
      <c r="A83" s="14" t="s">
        <v>382</v>
      </c>
      <c r="B83" s="33" t="s">
        <v>16</v>
      </c>
      <c r="C83" s="36" t="s">
        <v>255</v>
      </c>
      <c r="D83" s="15" t="s">
        <v>256</v>
      </c>
      <c r="E83" s="16" t="s">
        <v>162</v>
      </c>
      <c r="F83" s="17">
        <v>4</v>
      </c>
      <c r="G83" s="18"/>
      <c r="H83" s="18">
        <f t="shared" si="12"/>
        <v>0</v>
      </c>
      <c r="I83" s="18">
        <f t="shared" si="13"/>
        <v>0</v>
      </c>
      <c r="K83" s="38"/>
    </row>
    <row r="84" spans="1:11" ht="36" x14ac:dyDescent="0.25">
      <c r="A84" s="14" t="s">
        <v>383</v>
      </c>
      <c r="B84" s="33" t="s">
        <v>16</v>
      </c>
      <c r="C84" s="14" t="s">
        <v>257</v>
      </c>
      <c r="D84" s="15" t="s">
        <v>258</v>
      </c>
      <c r="E84" s="16" t="s">
        <v>162</v>
      </c>
      <c r="F84" s="17">
        <v>2</v>
      </c>
      <c r="G84" s="18"/>
      <c r="H84" s="18">
        <f t="shared" si="12"/>
        <v>0</v>
      </c>
      <c r="I84" s="18">
        <f t="shared" si="13"/>
        <v>0</v>
      </c>
      <c r="K84" s="38"/>
    </row>
    <row r="85" spans="1:11" ht="36" x14ac:dyDescent="0.25">
      <c r="A85" s="14" t="s">
        <v>384</v>
      </c>
      <c r="B85" s="33" t="s">
        <v>16</v>
      </c>
      <c r="C85" s="14" t="s">
        <v>259</v>
      </c>
      <c r="D85" s="15" t="s">
        <v>260</v>
      </c>
      <c r="E85" s="16" t="s">
        <v>162</v>
      </c>
      <c r="F85" s="17">
        <v>1</v>
      </c>
      <c r="G85" s="18"/>
      <c r="H85" s="18">
        <f t="shared" si="12"/>
        <v>0</v>
      </c>
      <c r="I85" s="18">
        <f t="shared" si="13"/>
        <v>0</v>
      </c>
      <c r="K85" s="38"/>
    </row>
    <row r="86" spans="1:11" ht="36" x14ac:dyDescent="0.25">
      <c r="A86" s="14" t="s">
        <v>385</v>
      </c>
      <c r="B86" s="33" t="s">
        <v>16</v>
      </c>
      <c r="C86" s="14" t="s">
        <v>261</v>
      </c>
      <c r="D86" s="15" t="s">
        <v>262</v>
      </c>
      <c r="E86" s="16" t="s">
        <v>162</v>
      </c>
      <c r="F86" s="17">
        <v>1</v>
      </c>
      <c r="G86" s="18"/>
      <c r="H86" s="18">
        <f t="shared" si="12"/>
        <v>0</v>
      </c>
      <c r="I86" s="18">
        <f t="shared" si="13"/>
        <v>0</v>
      </c>
      <c r="K86" s="38"/>
    </row>
    <row r="87" spans="1:11" ht="36" x14ac:dyDescent="0.25">
      <c r="A87" s="14" t="s">
        <v>386</v>
      </c>
      <c r="B87" s="33" t="s">
        <v>16</v>
      </c>
      <c r="C87" s="36" t="s">
        <v>269</v>
      </c>
      <c r="D87" s="15" t="s">
        <v>270</v>
      </c>
      <c r="E87" s="16" t="s">
        <v>162</v>
      </c>
      <c r="F87" s="17">
        <v>2</v>
      </c>
      <c r="G87" s="18"/>
      <c r="H87" s="18">
        <f t="shared" si="12"/>
        <v>0</v>
      </c>
      <c r="I87" s="18">
        <f t="shared" si="13"/>
        <v>0</v>
      </c>
      <c r="K87" s="38"/>
    </row>
    <row r="88" spans="1:11" ht="36" x14ac:dyDescent="0.25">
      <c r="A88" s="14" t="s">
        <v>387</v>
      </c>
      <c r="B88" s="33" t="s">
        <v>16</v>
      </c>
      <c r="C88" s="36" t="s">
        <v>271</v>
      </c>
      <c r="D88" s="15" t="s">
        <v>272</v>
      </c>
      <c r="E88" s="16" t="s">
        <v>162</v>
      </c>
      <c r="F88" s="17">
        <v>1</v>
      </c>
      <c r="G88" s="18"/>
      <c r="H88" s="18">
        <f t="shared" si="12"/>
        <v>0</v>
      </c>
      <c r="I88" s="18">
        <f t="shared" si="13"/>
        <v>0</v>
      </c>
      <c r="K88" s="38"/>
    </row>
    <row r="89" spans="1:11" ht="38.25" customHeight="1" x14ac:dyDescent="0.25">
      <c r="A89" s="14" t="s">
        <v>388</v>
      </c>
      <c r="B89" s="33" t="s">
        <v>16</v>
      </c>
      <c r="C89" s="36" t="s">
        <v>39</v>
      </c>
      <c r="D89" s="15" t="s">
        <v>40</v>
      </c>
      <c r="E89" s="16" t="s">
        <v>160</v>
      </c>
      <c r="F89" s="17">
        <v>600</v>
      </c>
      <c r="G89" s="18"/>
      <c r="H89" s="18">
        <f t="shared" si="12"/>
        <v>0</v>
      </c>
      <c r="I89" s="18">
        <f t="shared" si="13"/>
        <v>0</v>
      </c>
      <c r="K89" s="38"/>
    </row>
    <row r="90" spans="1:11" ht="36.75" customHeight="1" x14ac:dyDescent="0.25">
      <c r="A90" s="14" t="s">
        <v>389</v>
      </c>
      <c r="B90" s="33" t="s">
        <v>16</v>
      </c>
      <c r="C90" s="36" t="s">
        <v>43</v>
      </c>
      <c r="D90" s="15" t="s">
        <v>44</v>
      </c>
      <c r="E90" s="16" t="s">
        <v>160</v>
      </c>
      <c r="F90" s="17">
        <v>900</v>
      </c>
      <c r="G90" s="18"/>
      <c r="H90" s="18">
        <f t="shared" si="12"/>
        <v>0</v>
      </c>
      <c r="I90" s="18">
        <f t="shared" si="13"/>
        <v>0</v>
      </c>
      <c r="K90" s="38"/>
    </row>
    <row r="91" spans="1:11" ht="34.5" customHeight="1" x14ac:dyDescent="0.25">
      <c r="A91" s="14" t="s">
        <v>390</v>
      </c>
      <c r="B91" s="33" t="s">
        <v>16</v>
      </c>
      <c r="C91" s="36" t="s">
        <v>47</v>
      </c>
      <c r="D91" s="15" t="s">
        <v>48</v>
      </c>
      <c r="E91" s="16" t="s">
        <v>160</v>
      </c>
      <c r="F91" s="17">
        <v>350</v>
      </c>
      <c r="G91" s="18"/>
      <c r="H91" s="18">
        <f t="shared" si="12"/>
        <v>0</v>
      </c>
      <c r="I91" s="18">
        <f t="shared" si="13"/>
        <v>0</v>
      </c>
      <c r="K91" s="38"/>
    </row>
    <row r="92" spans="1:11" ht="36" customHeight="1" x14ac:dyDescent="0.25">
      <c r="A92" s="14" t="s">
        <v>391</v>
      </c>
      <c r="B92" s="33" t="s">
        <v>16</v>
      </c>
      <c r="C92" s="36" t="s">
        <v>49</v>
      </c>
      <c r="D92" s="15" t="s">
        <v>50</v>
      </c>
      <c r="E92" s="16" t="s">
        <v>160</v>
      </c>
      <c r="F92" s="17">
        <v>150</v>
      </c>
      <c r="G92" s="18"/>
      <c r="H92" s="18">
        <f t="shared" si="12"/>
        <v>0</v>
      </c>
      <c r="I92" s="18">
        <f t="shared" si="13"/>
        <v>0</v>
      </c>
      <c r="K92" s="38"/>
    </row>
    <row r="93" spans="1:11" ht="36" customHeight="1" x14ac:dyDescent="0.25">
      <c r="A93" s="14" t="s">
        <v>392</v>
      </c>
      <c r="B93" s="33" t="s">
        <v>16</v>
      </c>
      <c r="C93" s="36" t="s">
        <v>37</v>
      </c>
      <c r="D93" s="15" t="s">
        <v>38</v>
      </c>
      <c r="E93" s="16" t="s">
        <v>160</v>
      </c>
      <c r="F93" s="17">
        <v>120</v>
      </c>
      <c r="G93" s="18"/>
      <c r="H93" s="18">
        <f t="shared" si="12"/>
        <v>0</v>
      </c>
      <c r="I93" s="18">
        <f t="shared" si="13"/>
        <v>0</v>
      </c>
      <c r="K93" s="38"/>
    </row>
    <row r="94" spans="1:11" ht="36" customHeight="1" x14ac:dyDescent="0.25">
      <c r="A94" s="14" t="s">
        <v>393</v>
      </c>
      <c r="B94" s="33" t="s">
        <v>16</v>
      </c>
      <c r="C94" s="36" t="s">
        <v>41</v>
      </c>
      <c r="D94" s="15" t="s">
        <v>42</v>
      </c>
      <c r="E94" s="16" t="s">
        <v>160</v>
      </c>
      <c r="F94" s="17">
        <v>80</v>
      </c>
      <c r="G94" s="18"/>
      <c r="H94" s="18">
        <f t="shared" si="12"/>
        <v>0</v>
      </c>
      <c r="I94" s="18">
        <f t="shared" si="13"/>
        <v>0</v>
      </c>
      <c r="K94" s="38"/>
    </row>
    <row r="95" spans="1:11" ht="39" customHeight="1" x14ac:dyDescent="0.25">
      <c r="A95" s="14" t="s">
        <v>394</v>
      </c>
      <c r="B95" s="33" t="s">
        <v>16</v>
      </c>
      <c r="C95" s="36" t="s">
        <v>45</v>
      </c>
      <c r="D95" s="15" t="s">
        <v>46</v>
      </c>
      <c r="E95" s="16" t="s">
        <v>160</v>
      </c>
      <c r="F95" s="17">
        <v>35</v>
      </c>
      <c r="G95" s="18"/>
      <c r="H95" s="18">
        <f t="shared" si="12"/>
        <v>0</v>
      </c>
      <c r="I95" s="18">
        <f t="shared" si="13"/>
        <v>0</v>
      </c>
      <c r="K95" s="38"/>
    </row>
    <row r="96" spans="1:11" ht="54" x14ac:dyDescent="0.25">
      <c r="A96" s="14" t="s">
        <v>395</v>
      </c>
      <c r="B96" s="33" t="s">
        <v>16</v>
      </c>
      <c r="C96" s="36" t="s">
        <v>132</v>
      </c>
      <c r="D96" s="15" t="s">
        <v>133</v>
      </c>
      <c r="E96" s="16" t="s">
        <v>162</v>
      </c>
      <c r="F96" s="17">
        <v>110</v>
      </c>
      <c r="G96" s="18"/>
      <c r="H96" s="18">
        <f t="shared" si="12"/>
        <v>0</v>
      </c>
      <c r="I96" s="18">
        <f t="shared" si="13"/>
        <v>0</v>
      </c>
      <c r="K96" s="38"/>
    </row>
    <row r="97" spans="1:13" ht="74.25" customHeight="1" x14ac:dyDescent="0.25">
      <c r="A97" s="14" t="s">
        <v>396</v>
      </c>
      <c r="B97" s="33" t="s">
        <v>16</v>
      </c>
      <c r="C97" s="36" t="s">
        <v>137</v>
      </c>
      <c r="D97" s="15" t="s">
        <v>138</v>
      </c>
      <c r="E97" s="16" t="s">
        <v>162</v>
      </c>
      <c r="F97" s="17">
        <v>40</v>
      </c>
      <c r="G97" s="18"/>
      <c r="H97" s="18">
        <f t="shared" si="12"/>
        <v>0</v>
      </c>
      <c r="I97" s="18">
        <f t="shared" si="13"/>
        <v>0</v>
      </c>
      <c r="K97" s="38"/>
    </row>
    <row r="98" spans="1:13" ht="72" x14ac:dyDescent="0.25">
      <c r="A98" s="14" t="s">
        <v>397</v>
      </c>
      <c r="B98" s="33" t="s">
        <v>16</v>
      </c>
      <c r="C98" s="36" t="s">
        <v>128</v>
      </c>
      <c r="D98" s="15" t="s">
        <v>129</v>
      </c>
      <c r="E98" s="16" t="s">
        <v>162</v>
      </c>
      <c r="F98" s="17">
        <v>50</v>
      </c>
      <c r="G98" s="18"/>
      <c r="H98" s="18">
        <f t="shared" si="12"/>
        <v>0</v>
      </c>
      <c r="I98" s="18">
        <f t="shared" si="13"/>
        <v>0</v>
      </c>
      <c r="K98" s="38"/>
    </row>
    <row r="99" spans="1:13" ht="54" x14ac:dyDescent="0.25">
      <c r="A99" s="14" t="s">
        <v>398</v>
      </c>
      <c r="B99" s="33" t="s">
        <v>16</v>
      </c>
      <c r="C99" s="36" t="s">
        <v>126</v>
      </c>
      <c r="D99" s="15" t="s">
        <v>127</v>
      </c>
      <c r="E99" s="16" t="s">
        <v>162</v>
      </c>
      <c r="F99" s="17">
        <v>10</v>
      </c>
      <c r="G99" s="18"/>
      <c r="H99" s="18">
        <f t="shared" si="12"/>
        <v>0</v>
      </c>
      <c r="I99" s="18">
        <f t="shared" si="13"/>
        <v>0</v>
      </c>
      <c r="K99" s="38"/>
    </row>
    <row r="100" spans="1:13" ht="54" x14ac:dyDescent="0.25">
      <c r="A100" s="14" t="s">
        <v>399</v>
      </c>
      <c r="B100" s="33" t="s">
        <v>16</v>
      </c>
      <c r="C100" s="36" t="s">
        <v>134</v>
      </c>
      <c r="D100" s="15" t="s">
        <v>135</v>
      </c>
      <c r="E100" s="16" t="s">
        <v>162</v>
      </c>
      <c r="F100" s="17">
        <v>5</v>
      </c>
      <c r="G100" s="18"/>
      <c r="H100" s="18">
        <f t="shared" si="12"/>
        <v>0</v>
      </c>
      <c r="I100" s="18">
        <f t="shared" si="13"/>
        <v>0</v>
      </c>
      <c r="K100" s="38"/>
    </row>
    <row r="101" spans="1:13" ht="54" x14ac:dyDescent="0.25">
      <c r="A101" s="14" t="s">
        <v>400</v>
      </c>
      <c r="B101" s="33" t="s">
        <v>16</v>
      </c>
      <c r="C101" s="36" t="s">
        <v>130</v>
      </c>
      <c r="D101" s="15" t="s">
        <v>131</v>
      </c>
      <c r="E101" s="16" t="s">
        <v>162</v>
      </c>
      <c r="F101" s="17">
        <v>60</v>
      </c>
      <c r="G101" s="18"/>
      <c r="H101" s="18">
        <f t="shared" si="12"/>
        <v>0</v>
      </c>
      <c r="I101" s="18">
        <f t="shared" si="13"/>
        <v>0</v>
      </c>
      <c r="K101" s="38"/>
    </row>
    <row r="102" spans="1:13" ht="72" x14ac:dyDescent="0.25">
      <c r="A102" s="14" t="s">
        <v>401</v>
      </c>
      <c r="B102" s="33" t="s">
        <v>16</v>
      </c>
      <c r="C102" s="36" t="s">
        <v>136</v>
      </c>
      <c r="D102" s="15" t="s">
        <v>157</v>
      </c>
      <c r="E102" s="16" t="s">
        <v>162</v>
      </c>
      <c r="F102" s="17">
        <v>30</v>
      </c>
      <c r="G102" s="18"/>
      <c r="H102" s="18">
        <f t="shared" si="12"/>
        <v>0</v>
      </c>
      <c r="I102" s="18">
        <f t="shared" si="13"/>
        <v>0</v>
      </c>
      <c r="K102" s="38"/>
    </row>
    <row r="103" spans="1:13" ht="18.75" x14ac:dyDescent="0.25">
      <c r="A103" s="19"/>
      <c r="B103" s="19"/>
      <c r="C103" s="14"/>
      <c r="D103" s="20"/>
      <c r="E103" s="21"/>
      <c r="F103" s="17"/>
      <c r="G103" s="22"/>
      <c r="H103" s="22"/>
      <c r="I103" s="23"/>
      <c r="K103" s="38"/>
    </row>
    <row r="104" spans="1:13" s="13" customFormat="1" ht="18" x14ac:dyDescent="0.25">
      <c r="A104" s="10" t="s">
        <v>327</v>
      </c>
      <c r="B104" s="10"/>
      <c r="C104" s="11"/>
      <c r="D104" s="12" t="s">
        <v>328</v>
      </c>
      <c r="E104" s="1"/>
      <c r="F104" s="2"/>
      <c r="G104" s="40" t="s">
        <v>14</v>
      </c>
      <c r="H104" s="41"/>
      <c r="I104" s="32">
        <f>SUM(I105:I111)</f>
        <v>0</v>
      </c>
      <c r="K104" s="38"/>
    </row>
    <row r="105" spans="1:13" ht="36" x14ac:dyDescent="0.25">
      <c r="A105" s="14" t="s">
        <v>329</v>
      </c>
      <c r="B105" s="33" t="s">
        <v>16</v>
      </c>
      <c r="C105" s="14" t="s">
        <v>31</v>
      </c>
      <c r="D105" s="15" t="s">
        <v>250</v>
      </c>
      <c r="E105" s="16" t="s">
        <v>159</v>
      </c>
      <c r="F105" s="17">
        <v>50</v>
      </c>
      <c r="G105" s="18"/>
      <c r="H105" s="18">
        <f t="shared" ref="H105:H111" si="14">IF(C105=0,"",ROUND(G105+G105*$I$6,2))</f>
        <v>0</v>
      </c>
      <c r="I105" s="18">
        <f t="shared" ref="I105:I111" si="15">IF(C105=0,"",ROUND(F105*H105,2))</f>
        <v>0</v>
      </c>
      <c r="K105" s="38"/>
    </row>
    <row r="106" spans="1:13" ht="72" x14ac:dyDescent="0.25">
      <c r="A106" s="14" t="s">
        <v>330</v>
      </c>
      <c r="B106" s="33" t="s">
        <v>16</v>
      </c>
      <c r="C106" s="14" t="s">
        <v>29</v>
      </c>
      <c r="D106" s="15" t="s">
        <v>226</v>
      </c>
      <c r="E106" s="16" t="s">
        <v>159</v>
      </c>
      <c r="F106" s="17">
        <v>50</v>
      </c>
      <c r="G106" s="18"/>
      <c r="H106" s="18">
        <f t="shared" si="14"/>
        <v>0</v>
      </c>
      <c r="I106" s="18">
        <f t="shared" si="15"/>
        <v>0</v>
      </c>
      <c r="K106" s="38"/>
    </row>
    <row r="107" spans="1:13" ht="36.75" customHeight="1" x14ac:dyDescent="0.25">
      <c r="A107" s="14" t="s">
        <v>331</v>
      </c>
      <c r="B107" s="33" t="s">
        <v>16</v>
      </c>
      <c r="C107" s="14" t="s">
        <v>30</v>
      </c>
      <c r="D107" s="15" t="s">
        <v>227</v>
      </c>
      <c r="E107" s="16" t="s">
        <v>160</v>
      </c>
      <c r="F107" s="17">
        <v>60</v>
      </c>
      <c r="G107" s="18"/>
      <c r="H107" s="18">
        <f t="shared" si="14"/>
        <v>0</v>
      </c>
      <c r="I107" s="18">
        <f t="shared" si="15"/>
        <v>0</v>
      </c>
      <c r="K107" s="38"/>
      <c r="M107" s="37"/>
    </row>
    <row r="108" spans="1:13" ht="36" x14ac:dyDescent="0.25">
      <c r="A108" s="14" t="s">
        <v>332</v>
      </c>
      <c r="B108" s="33" t="s">
        <v>16</v>
      </c>
      <c r="C108" s="14" t="s">
        <v>103</v>
      </c>
      <c r="D108" s="15" t="s">
        <v>228</v>
      </c>
      <c r="E108" s="16" t="s">
        <v>160</v>
      </c>
      <c r="F108" s="17">
        <v>15</v>
      </c>
      <c r="G108" s="18"/>
      <c r="H108" s="18">
        <f t="shared" si="14"/>
        <v>0</v>
      </c>
      <c r="I108" s="18">
        <f t="shared" si="15"/>
        <v>0</v>
      </c>
      <c r="K108" s="38"/>
    </row>
    <row r="109" spans="1:13" ht="54" x14ac:dyDescent="0.25">
      <c r="A109" s="14" t="s">
        <v>333</v>
      </c>
      <c r="B109" s="33" t="s">
        <v>149</v>
      </c>
      <c r="C109" s="14">
        <v>92580</v>
      </c>
      <c r="D109" s="15" t="s">
        <v>169</v>
      </c>
      <c r="E109" s="16" t="s">
        <v>167</v>
      </c>
      <c r="F109" s="17">
        <v>16.04</v>
      </c>
      <c r="G109" s="18"/>
      <c r="H109" s="18">
        <f t="shared" si="14"/>
        <v>0</v>
      </c>
      <c r="I109" s="18">
        <f t="shared" si="15"/>
        <v>0</v>
      </c>
      <c r="K109" s="38"/>
    </row>
    <row r="110" spans="1:13" ht="36.75" customHeight="1" x14ac:dyDescent="0.25">
      <c r="A110" s="14" t="s">
        <v>334</v>
      </c>
      <c r="B110" s="33" t="s">
        <v>149</v>
      </c>
      <c r="C110" s="14">
        <v>94213</v>
      </c>
      <c r="D110" s="15" t="s">
        <v>168</v>
      </c>
      <c r="E110" s="16" t="s">
        <v>167</v>
      </c>
      <c r="F110" s="17">
        <v>16.04</v>
      </c>
      <c r="G110" s="18"/>
      <c r="H110" s="18">
        <f t="shared" si="14"/>
        <v>0</v>
      </c>
      <c r="I110" s="18">
        <f t="shared" si="15"/>
        <v>0</v>
      </c>
      <c r="K110" s="38"/>
      <c r="M110" s="37"/>
    </row>
    <row r="111" spans="1:13" ht="36" x14ac:dyDescent="0.25">
      <c r="A111" s="14" t="s">
        <v>335</v>
      </c>
      <c r="B111" s="33" t="s">
        <v>16</v>
      </c>
      <c r="C111" s="14" t="s">
        <v>102</v>
      </c>
      <c r="D111" s="15" t="s">
        <v>158</v>
      </c>
      <c r="E111" s="16" t="s">
        <v>160</v>
      </c>
      <c r="F111" s="17">
        <v>6.17</v>
      </c>
      <c r="G111" s="18"/>
      <c r="H111" s="18">
        <f t="shared" si="14"/>
        <v>0</v>
      </c>
      <c r="I111" s="18">
        <f t="shared" si="15"/>
        <v>0</v>
      </c>
      <c r="K111" s="38"/>
    </row>
    <row r="112" spans="1:13" ht="18.75" x14ac:dyDescent="0.25">
      <c r="A112" s="19"/>
      <c r="B112" s="19"/>
      <c r="C112" s="14"/>
      <c r="D112" s="20"/>
      <c r="E112" s="21"/>
      <c r="F112" s="17"/>
      <c r="G112" s="22"/>
      <c r="H112" s="22"/>
      <c r="I112" s="23"/>
      <c r="K112" s="38"/>
    </row>
    <row r="113" spans="1:13" s="13" customFormat="1" ht="18" x14ac:dyDescent="0.25">
      <c r="A113" s="10" t="s">
        <v>336</v>
      </c>
      <c r="B113" s="10"/>
      <c r="C113" s="11"/>
      <c r="D113" s="12" t="s">
        <v>337</v>
      </c>
      <c r="E113" s="1"/>
      <c r="F113" s="2"/>
      <c r="G113" s="40" t="s">
        <v>14</v>
      </c>
      <c r="H113" s="41"/>
      <c r="I113" s="32">
        <f>SUM(I114:I118)</f>
        <v>0</v>
      </c>
      <c r="K113" s="38"/>
    </row>
    <row r="114" spans="1:13" ht="36" x14ac:dyDescent="0.25">
      <c r="A114" s="14" t="s">
        <v>338</v>
      </c>
      <c r="B114" s="33" t="s">
        <v>16</v>
      </c>
      <c r="C114" s="14" t="s">
        <v>56</v>
      </c>
      <c r="D114" s="15" t="s">
        <v>195</v>
      </c>
      <c r="E114" s="16" t="s">
        <v>161</v>
      </c>
      <c r="F114" s="17">
        <v>1.35</v>
      </c>
      <c r="G114" s="18"/>
      <c r="H114" s="18">
        <f t="shared" ref="H114:H118" si="16">IF(C114=0,"",ROUND(G114+G114*$I$6,2))</f>
        <v>0</v>
      </c>
      <c r="I114" s="18">
        <f t="shared" ref="I114:I118" si="17">IF(C114=0,"",ROUND(F114*H114,2))</f>
        <v>0</v>
      </c>
      <c r="K114" s="38"/>
    </row>
    <row r="115" spans="1:13" ht="36" x14ac:dyDescent="0.25">
      <c r="A115" s="14" t="s">
        <v>339</v>
      </c>
      <c r="B115" s="33" t="s">
        <v>16</v>
      </c>
      <c r="C115" s="14" t="s">
        <v>98</v>
      </c>
      <c r="D115" s="15" t="s">
        <v>99</v>
      </c>
      <c r="E115" s="16" t="s">
        <v>159</v>
      </c>
      <c r="F115" s="17">
        <v>77.17</v>
      </c>
      <c r="G115" s="18"/>
      <c r="H115" s="18">
        <f t="shared" si="16"/>
        <v>0</v>
      </c>
      <c r="I115" s="18">
        <f t="shared" si="17"/>
        <v>0</v>
      </c>
      <c r="K115" s="38"/>
    </row>
    <row r="116" spans="1:13" ht="18" x14ac:dyDescent="0.25">
      <c r="A116" s="14" t="s">
        <v>340</v>
      </c>
      <c r="B116" s="33" t="s">
        <v>16</v>
      </c>
      <c r="C116" s="14" t="s">
        <v>122</v>
      </c>
      <c r="D116" s="15" t="s">
        <v>4</v>
      </c>
      <c r="E116" s="16" t="s">
        <v>159</v>
      </c>
      <c r="F116" s="17"/>
      <c r="G116" s="18"/>
      <c r="H116" s="18">
        <f t="shared" si="16"/>
        <v>0</v>
      </c>
      <c r="I116" s="18">
        <f t="shared" si="17"/>
        <v>0</v>
      </c>
      <c r="K116" s="38"/>
    </row>
    <row r="117" spans="1:13" ht="72" x14ac:dyDescent="0.25">
      <c r="A117" s="14" t="s">
        <v>341</v>
      </c>
      <c r="B117" s="33" t="s">
        <v>16</v>
      </c>
      <c r="C117" s="14" t="s">
        <v>100</v>
      </c>
      <c r="D117" s="15" t="s">
        <v>101</v>
      </c>
      <c r="E117" s="16" t="s">
        <v>159</v>
      </c>
      <c r="F117" s="17">
        <v>77.17</v>
      </c>
      <c r="G117" s="18"/>
      <c r="H117" s="18">
        <f t="shared" si="16"/>
        <v>0</v>
      </c>
      <c r="I117" s="18">
        <f t="shared" si="17"/>
        <v>0</v>
      </c>
      <c r="K117" s="38"/>
      <c r="M117" s="37"/>
    </row>
    <row r="118" spans="1:13" ht="54" x14ac:dyDescent="0.25">
      <c r="A118" s="14" t="s">
        <v>342</v>
      </c>
      <c r="B118" s="33" t="s">
        <v>16</v>
      </c>
      <c r="C118" s="14" t="s">
        <v>111</v>
      </c>
      <c r="D118" s="15" t="s">
        <v>112</v>
      </c>
      <c r="E118" s="16" t="s">
        <v>160</v>
      </c>
      <c r="F118" s="17">
        <v>87.21</v>
      </c>
      <c r="G118" s="18"/>
      <c r="H118" s="18">
        <f t="shared" si="16"/>
        <v>0</v>
      </c>
      <c r="I118" s="18">
        <f t="shared" si="17"/>
        <v>0</v>
      </c>
      <c r="K118" s="38"/>
    </row>
    <row r="119" spans="1:13" ht="18.75" x14ac:dyDescent="0.25">
      <c r="A119" s="19"/>
      <c r="B119" s="19"/>
      <c r="C119" s="14"/>
      <c r="D119" s="20"/>
      <c r="E119" s="21"/>
      <c r="F119" s="17"/>
      <c r="G119" s="22"/>
      <c r="H119" s="22"/>
      <c r="I119" s="23"/>
      <c r="K119" s="38"/>
    </row>
    <row r="120" spans="1:13" s="13" customFormat="1" ht="18" x14ac:dyDescent="0.25">
      <c r="A120" s="10" t="s">
        <v>343</v>
      </c>
      <c r="B120" s="10"/>
      <c r="C120" s="11"/>
      <c r="D120" s="12" t="s">
        <v>344</v>
      </c>
      <c r="E120" s="1"/>
      <c r="F120" s="2"/>
      <c r="G120" s="40" t="s">
        <v>14</v>
      </c>
      <c r="H120" s="41"/>
      <c r="I120" s="32">
        <f>SUM(I121:I133)</f>
        <v>0</v>
      </c>
      <c r="K120" s="38"/>
    </row>
    <row r="121" spans="1:13" ht="18" x14ac:dyDescent="0.25">
      <c r="A121" s="14" t="s">
        <v>345</v>
      </c>
      <c r="B121" s="33" t="s">
        <v>16</v>
      </c>
      <c r="C121" s="14" t="s">
        <v>81</v>
      </c>
      <c r="D121" s="15" t="s">
        <v>82</v>
      </c>
      <c r="E121" s="16" t="s">
        <v>159</v>
      </c>
      <c r="F121" s="17"/>
      <c r="G121" s="18"/>
      <c r="H121" s="18">
        <f t="shared" ref="H121:H133" si="18">IF(C121=0,"",ROUND(G121+G121*$I$6,2))</f>
        <v>0</v>
      </c>
      <c r="I121" s="18">
        <f t="shared" ref="I121:I133" si="19">IF(C121=0,"",ROUND(F121*H121,2))</f>
        <v>0</v>
      </c>
      <c r="K121" s="38"/>
    </row>
    <row r="122" spans="1:13" ht="39" customHeight="1" x14ac:dyDescent="0.25">
      <c r="A122" s="14" t="s">
        <v>346</v>
      </c>
      <c r="B122" s="33" t="s">
        <v>16</v>
      </c>
      <c r="C122" s="14" t="s">
        <v>114</v>
      </c>
      <c r="D122" s="15" t="s">
        <v>220</v>
      </c>
      <c r="E122" s="16" t="s">
        <v>159</v>
      </c>
      <c r="F122" s="17">
        <v>1.6</v>
      </c>
      <c r="G122" s="18"/>
      <c r="H122" s="18">
        <f t="shared" si="18"/>
        <v>0</v>
      </c>
      <c r="I122" s="18">
        <f t="shared" si="19"/>
        <v>0</v>
      </c>
      <c r="K122" s="38"/>
    </row>
    <row r="123" spans="1:13" ht="72" x14ac:dyDescent="0.25">
      <c r="A123" s="14" t="s">
        <v>347</v>
      </c>
      <c r="B123" s="33" t="s">
        <v>16</v>
      </c>
      <c r="C123" s="14" t="s">
        <v>52</v>
      </c>
      <c r="D123" s="15" t="s">
        <v>224</v>
      </c>
      <c r="E123" s="16" t="s">
        <v>162</v>
      </c>
      <c r="F123" s="17">
        <v>5</v>
      </c>
      <c r="G123" s="18"/>
      <c r="H123" s="18">
        <f t="shared" si="18"/>
        <v>0</v>
      </c>
      <c r="I123" s="18">
        <f t="shared" si="19"/>
        <v>0</v>
      </c>
      <c r="K123" s="38"/>
    </row>
    <row r="124" spans="1:13" ht="36" x14ac:dyDescent="0.25">
      <c r="A124" s="14" t="s">
        <v>348</v>
      </c>
      <c r="B124" s="33" t="s">
        <v>16</v>
      </c>
      <c r="C124" s="14" t="s">
        <v>89</v>
      </c>
      <c r="D124" s="15" t="s">
        <v>90</v>
      </c>
      <c r="E124" s="16" t="s">
        <v>159</v>
      </c>
      <c r="F124" s="17">
        <v>16.8</v>
      </c>
      <c r="G124" s="18"/>
      <c r="H124" s="18">
        <f t="shared" si="18"/>
        <v>0</v>
      </c>
      <c r="I124" s="18">
        <f t="shared" si="19"/>
        <v>0</v>
      </c>
      <c r="K124" s="38"/>
      <c r="M124" s="37"/>
    </row>
    <row r="125" spans="1:13" ht="36" x14ac:dyDescent="0.25">
      <c r="A125" s="14" t="s">
        <v>349</v>
      </c>
      <c r="B125" s="33" t="s">
        <v>16</v>
      </c>
      <c r="C125" s="14" t="s">
        <v>91</v>
      </c>
      <c r="D125" s="15" t="s">
        <v>92</v>
      </c>
      <c r="E125" s="16" t="s">
        <v>159</v>
      </c>
      <c r="F125" s="17">
        <v>67.930000000000007</v>
      </c>
      <c r="G125" s="18"/>
      <c r="H125" s="18">
        <f t="shared" si="18"/>
        <v>0</v>
      </c>
      <c r="I125" s="18">
        <f t="shared" si="19"/>
        <v>0</v>
      </c>
      <c r="K125" s="38"/>
    </row>
    <row r="126" spans="1:13" ht="54" x14ac:dyDescent="0.25">
      <c r="A126" s="14" t="s">
        <v>350</v>
      </c>
      <c r="B126" s="33" t="s">
        <v>16</v>
      </c>
      <c r="C126" s="14" t="s">
        <v>117</v>
      </c>
      <c r="D126" s="15" t="s">
        <v>223</v>
      </c>
      <c r="E126" s="16" t="s">
        <v>162</v>
      </c>
      <c r="F126" s="17">
        <v>2</v>
      </c>
      <c r="G126" s="18"/>
      <c r="H126" s="18">
        <f t="shared" si="18"/>
        <v>0</v>
      </c>
      <c r="I126" s="18">
        <f t="shared" si="19"/>
        <v>0</v>
      </c>
      <c r="K126" s="38"/>
    </row>
    <row r="127" spans="1:13" ht="54" x14ac:dyDescent="0.25">
      <c r="A127" s="14" t="s">
        <v>351</v>
      </c>
      <c r="B127" s="33" t="s">
        <v>16</v>
      </c>
      <c r="C127" s="14" t="s">
        <v>116</v>
      </c>
      <c r="D127" s="15" t="s">
        <v>222</v>
      </c>
      <c r="E127" s="16" t="s">
        <v>162</v>
      </c>
      <c r="F127" s="17"/>
      <c r="G127" s="18"/>
      <c r="H127" s="18">
        <f t="shared" si="18"/>
        <v>0</v>
      </c>
      <c r="I127" s="18">
        <f t="shared" si="19"/>
        <v>0</v>
      </c>
      <c r="K127" s="38"/>
    </row>
    <row r="128" spans="1:13" ht="18" x14ac:dyDescent="0.25">
      <c r="A128" s="14" t="s">
        <v>352</v>
      </c>
      <c r="B128" s="33" t="s">
        <v>16</v>
      </c>
      <c r="C128" s="14" t="s">
        <v>118</v>
      </c>
      <c r="D128" s="15" t="s">
        <v>219</v>
      </c>
      <c r="E128" s="16" t="s">
        <v>159</v>
      </c>
      <c r="F128" s="17"/>
      <c r="G128" s="18"/>
      <c r="H128" s="18">
        <f t="shared" si="18"/>
        <v>0</v>
      </c>
      <c r="I128" s="18">
        <f t="shared" si="19"/>
        <v>0</v>
      </c>
      <c r="K128" s="38"/>
    </row>
    <row r="129" spans="1:13" ht="54" x14ac:dyDescent="0.25">
      <c r="A129" s="14" t="s">
        <v>353</v>
      </c>
      <c r="B129" s="33" t="s">
        <v>16</v>
      </c>
      <c r="C129" s="14" t="s">
        <v>113</v>
      </c>
      <c r="D129" s="15" t="s">
        <v>249</v>
      </c>
      <c r="E129" s="16" t="s">
        <v>159</v>
      </c>
      <c r="F129" s="17">
        <v>62.73</v>
      </c>
      <c r="G129" s="18"/>
      <c r="H129" s="18">
        <f t="shared" si="18"/>
        <v>0</v>
      </c>
      <c r="I129" s="18">
        <f t="shared" si="19"/>
        <v>0</v>
      </c>
      <c r="K129" s="38"/>
    </row>
    <row r="130" spans="1:13" ht="36" x14ac:dyDescent="0.25">
      <c r="A130" s="14" t="s">
        <v>354</v>
      </c>
      <c r="B130" s="33" t="s">
        <v>149</v>
      </c>
      <c r="C130" s="14">
        <v>102162</v>
      </c>
      <c r="D130" s="15" t="s">
        <v>171</v>
      </c>
      <c r="E130" s="16" t="s">
        <v>167</v>
      </c>
      <c r="F130" s="17">
        <v>6.76</v>
      </c>
      <c r="G130" s="18"/>
      <c r="H130" s="18">
        <f t="shared" si="18"/>
        <v>0</v>
      </c>
      <c r="I130" s="18">
        <f t="shared" si="19"/>
        <v>0</v>
      </c>
      <c r="K130" s="38"/>
    </row>
    <row r="131" spans="1:13" ht="72" x14ac:dyDescent="0.25">
      <c r="A131" s="14" t="s">
        <v>355</v>
      </c>
      <c r="B131" s="33" t="s">
        <v>16</v>
      </c>
      <c r="C131" s="14" t="s">
        <v>53</v>
      </c>
      <c r="D131" s="15" t="s">
        <v>225</v>
      </c>
      <c r="E131" s="16" t="s">
        <v>162</v>
      </c>
      <c r="F131" s="17">
        <v>1</v>
      </c>
      <c r="G131" s="18"/>
      <c r="H131" s="18">
        <f t="shared" si="18"/>
        <v>0</v>
      </c>
      <c r="I131" s="18">
        <f t="shared" si="19"/>
        <v>0</v>
      </c>
      <c r="K131" s="38"/>
    </row>
    <row r="132" spans="1:13" ht="36" x14ac:dyDescent="0.25">
      <c r="A132" s="14" t="s">
        <v>356</v>
      </c>
      <c r="B132" s="33" t="s">
        <v>149</v>
      </c>
      <c r="C132" s="14">
        <v>91338</v>
      </c>
      <c r="D132" s="15" t="s">
        <v>170</v>
      </c>
      <c r="E132" s="16" t="s">
        <v>167</v>
      </c>
      <c r="F132" s="17">
        <v>6.12</v>
      </c>
      <c r="G132" s="18"/>
      <c r="H132" s="18">
        <f t="shared" si="18"/>
        <v>0</v>
      </c>
      <c r="I132" s="18">
        <f t="shared" si="19"/>
        <v>0</v>
      </c>
      <c r="K132" s="38"/>
    </row>
    <row r="133" spans="1:13" ht="36" x14ac:dyDescent="0.25">
      <c r="A133" s="14" t="s">
        <v>357</v>
      </c>
      <c r="B133" s="33" t="s">
        <v>16</v>
      </c>
      <c r="C133" s="14" t="s">
        <v>115</v>
      </c>
      <c r="D133" s="15" t="s">
        <v>221</v>
      </c>
      <c r="E133" s="16" t="s">
        <v>159</v>
      </c>
      <c r="F133" s="17">
        <v>3.6</v>
      </c>
      <c r="G133" s="18"/>
      <c r="H133" s="18">
        <f t="shared" si="18"/>
        <v>0</v>
      </c>
      <c r="I133" s="18">
        <f t="shared" si="19"/>
        <v>0</v>
      </c>
      <c r="K133" s="38"/>
    </row>
    <row r="134" spans="1:13" ht="18.75" x14ac:dyDescent="0.25">
      <c r="A134" s="19"/>
      <c r="B134" s="19"/>
      <c r="C134" s="14"/>
      <c r="D134" s="20"/>
      <c r="E134" s="21"/>
      <c r="F134" s="17"/>
      <c r="G134" s="22"/>
      <c r="H134" s="22"/>
      <c r="I134" s="23"/>
      <c r="K134" s="38"/>
    </row>
    <row r="135" spans="1:13" s="13" customFormat="1" ht="18" x14ac:dyDescent="0.25">
      <c r="A135" s="10" t="s">
        <v>358</v>
      </c>
      <c r="B135" s="10"/>
      <c r="C135" s="11"/>
      <c r="D135" s="12" t="s">
        <v>359</v>
      </c>
      <c r="E135" s="1"/>
      <c r="F135" s="2"/>
      <c r="G135" s="40" t="s">
        <v>14</v>
      </c>
      <c r="H135" s="41"/>
      <c r="I135" s="32">
        <f>SUM(I136:I141)</f>
        <v>0</v>
      </c>
      <c r="K135" s="38"/>
    </row>
    <row r="136" spans="1:13" ht="39.75" customHeight="1" x14ac:dyDescent="0.25">
      <c r="A136" s="14" t="s">
        <v>360</v>
      </c>
      <c r="B136" s="33" t="s">
        <v>16</v>
      </c>
      <c r="C136" s="14" t="s">
        <v>93</v>
      </c>
      <c r="D136" s="15" t="s">
        <v>94</v>
      </c>
      <c r="E136" s="16" t="s">
        <v>159</v>
      </c>
      <c r="F136" s="17">
        <v>1966.97</v>
      </c>
      <c r="G136" s="18"/>
      <c r="H136" s="18">
        <f t="shared" ref="H136:H141" si="20">IF(C136=0,"",ROUND(G136+G136*$I$6,2))</f>
        <v>0</v>
      </c>
      <c r="I136" s="18">
        <f t="shared" ref="I136:I141" si="21">IF(C136=0,"",ROUND(F136*H136,2))</f>
        <v>0</v>
      </c>
      <c r="K136" s="38"/>
    </row>
    <row r="137" spans="1:13" ht="36" x14ac:dyDescent="0.25">
      <c r="A137" s="14" t="s">
        <v>361</v>
      </c>
      <c r="B137" s="33" t="s">
        <v>16</v>
      </c>
      <c r="C137" s="14" t="s">
        <v>83</v>
      </c>
      <c r="D137" s="15" t="s">
        <v>84</v>
      </c>
      <c r="E137" s="16" t="s">
        <v>159</v>
      </c>
      <c r="F137" s="17">
        <v>1820.42</v>
      </c>
      <c r="G137" s="18"/>
      <c r="H137" s="18">
        <f t="shared" si="20"/>
        <v>0</v>
      </c>
      <c r="I137" s="18">
        <f t="shared" si="21"/>
        <v>0</v>
      </c>
      <c r="K137" s="38"/>
    </row>
    <row r="138" spans="1:13" ht="36" x14ac:dyDescent="0.25">
      <c r="A138" s="14" t="s">
        <v>362</v>
      </c>
      <c r="B138" s="33" t="s">
        <v>16</v>
      </c>
      <c r="C138" s="14" t="s">
        <v>77</v>
      </c>
      <c r="D138" s="15" t="s">
        <v>78</v>
      </c>
      <c r="E138" s="16" t="s">
        <v>159</v>
      </c>
      <c r="F138" s="17">
        <v>15.96</v>
      </c>
      <c r="G138" s="18"/>
      <c r="H138" s="18">
        <f t="shared" si="20"/>
        <v>0</v>
      </c>
      <c r="I138" s="18">
        <f t="shared" si="21"/>
        <v>0</v>
      </c>
      <c r="K138" s="38"/>
    </row>
    <row r="139" spans="1:13" ht="36.75" customHeight="1" x14ac:dyDescent="0.25">
      <c r="A139" s="14" t="s">
        <v>363</v>
      </c>
      <c r="B139" s="33" t="s">
        <v>16</v>
      </c>
      <c r="C139" s="14" t="s">
        <v>87</v>
      </c>
      <c r="D139" s="15" t="s">
        <v>88</v>
      </c>
      <c r="E139" s="16" t="s">
        <v>159</v>
      </c>
      <c r="F139" s="17">
        <v>184.12</v>
      </c>
      <c r="G139" s="18"/>
      <c r="H139" s="18">
        <f t="shared" si="20"/>
        <v>0</v>
      </c>
      <c r="I139" s="18">
        <f t="shared" si="21"/>
        <v>0</v>
      </c>
      <c r="K139" s="38"/>
      <c r="M139" s="37"/>
    </row>
    <row r="140" spans="1:13" ht="36" x14ac:dyDescent="0.25">
      <c r="A140" s="14" t="s">
        <v>364</v>
      </c>
      <c r="B140" s="33" t="s">
        <v>16</v>
      </c>
      <c r="C140" s="14" t="s">
        <v>95</v>
      </c>
      <c r="D140" s="15" t="s">
        <v>96</v>
      </c>
      <c r="E140" s="16" t="s">
        <v>159</v>
      </c>
      <c r="F140" s="17">
        <v>679.76</v>
      </c>
      <c r="G140" s="18"/>
      <c r="H140" s="18">
        <f t="shared" si="20"/>
        <v>0</v>
      </c>
      <c r="I140" s="18">
        <f t="shared" si="21"/>
        <v>0</v>
      </c>
      <c r="K140" s="38"/>
    </row>
    <row r="141" spans="1:13" ht="36" x14ac:dyDescent="0.25">
      <c r="A141" s="14" t="s">
        <v>365</v>
      </c>
      <c r="B141" s="33" t="s">
        <v>16</v>
      </c>
      <c r="C141" s="14" t="s">
        <v>85</v>
      </c>
      <c r="D141" s="15" t="s">
        <v>86</v>
      </c>
      <c r="E141" s="16" t="s">
        <v>159</v>
      </c>
      <c r="F141" s="17">
        <v>679.76</v>
      </c>
      <c r="G141" s="18"/>
      <c r="H141" s="18">
        <f t="shared" si="20"/>
        <v>0</v>
      </c>
      <c r="I141" s="18">
        <f t="shared" si="21"/>
        <v>0</v>
      </c>
      <c r="K141" s="38"/>
    </row>
    <row r="142" spans="1:13" ht="18.75" x14ac:dyDescent="0.25">
      <c r="A142" s="19"/>
      <c r="B142" s="19"/>
      <c r="C142" s="14"/>
      <c r="D142" s="20"/>
      <c r="E142" s="21"/>
      <c r="F142" s="17"/>
      <c r="G142" s="22"/>
      <c r="H142" s="22"/>
      <c r="I142" s="23"/>
      <c r="K142" s="38"/>
    </row>
    <row r="143" spans="1:13" s="13" customFormat="1" ht="18" x14ac:dyDescent="0.25">
      <c r="A143" s="10" t="s">
        <v>366</v>
      </c>
      <c r="B143" s="10"/>
      <c r="C143" s="11"/>
      <c r="D143" s="12" t="s">
        <v>143</v>
      </c>
      <c r="E143" s="1"/>
      <c r="F143" s="2"/>
      <c r="G143" s="40" t="s">
        <v>14</v>
      </c>
      <c r="H143" s="41"/>
      <c r="I143" s="32">
        <f>SUM(I144:I148)</f>
        <v>0</v>
      </c>
      <c r="K143" s="38"/>
    </row>
    <row r="144" spans="1:13" ht="54" x14ac:dyDescent="0.25">
      <c r="A144" s="14" t="s">
        <v>367</v>
      </c>
      <c r="B144" s="33" t="s">
        <v>16</v>
      </c>
      <c r="C144" s="14" t="s">
        <v>20</v>
      </c>
      <c r="D144" s="15" t="s">
        <v>156</v>
      </c>
      <c r="E144" s="16" t="s">
        <v>162</v>
      </c>
      <c r="F144" s="17">
        <v>2</v>
      </c>
      <c r="G144" s="18"/>
      <c r="H144" s="18">
        <f t="shared" ref="H144:H148" si="22">IF(C144=0,"",ROUND(G144+G144*$I$6,2))</f>
        <v>0</v>
      </c>
      <c r="I144" s="18">
        <f t="shared" ref="I144:I148" si="23">IF(C144=0,"",ROUND(F144*H144,2))</f>
        <v>0</v>
      </c>
      <c r="K144" s="38"/>
    </row>
    <row r="145" spans="1:13" ht="39" customHeight="1" x14ac:dyDescent="0.25">
      <c r="A145" s="14" t="s">
        <v>368</v>
      </c>
      <c r="B145" s="33" t="s">
        <v>16</v>
      </c>
      <c r="C145" s="14" t="s">
        <v>19</v>
      </c>
      <c r="D145" s="15" t="s">
        <v>125</v>
      </c>
      <c r="E145" s="16" t="s">
        <v>162</v>
      </c>
      <c r="F145" s="17">
        <v>2</v>
      </c>
      <c r="G145" s="18"/>
      <c r="H145" s="18">
        <f t="shared" si="22"/>
        <v>0</v>
      </c>
      <c r="I145" s="18">
        <f t="shared" si="23"/>
        <v>0</v>
      </c>
      <c r="K145" s="38"/>
    </row>
    <row r="146" spans="1:13" ht="54" x14ac:dyDescent="0.25">
      <c r="A146" s="14" t="s">
        <v>369</v>
      </c>
      <c r="B146" s="33" t="s">
        <v>16</v>
      </c>
      <c r="C146" s="14" t="s">
        <v>123</v>
      </c>
      <c r="D146" s="15" t="s">
        <v>188</v>
      </c>
      <c r="E146" s="16" t="s">
        <v>162</v>
      </c>
      <c r="F146" s="17">
        <v>8</v>
      </c>
      <c r="G146" s="18"/>
      <c r="H146" s="18">
        <f t="shared" si="22"/>
        <v>0</v>
      </c>
      <c r="I146" s="18">
        <f t="shared" si="23"/>
        <v>0</v>
      </c>
      <c r="K146" s="38"/>
    </row>
    <row r="147" spans="1:13" ht="36" x14ac:dyDescent="0.25">
      <c r="A147" s="14" t="s">
        <v>370</v>
      </c>
      <c r="B147" s="33" t="s">
        <v>149</v>
      </c>
      <c r="C147" s="14">
        <v>92398</v>
      </c>
      <c r="D147" s="15" t="s">
        <v>178</v>
      </c>
      <c r="E147" s="16" t="s">
        <v>167</v>
      </c>
      <c r="F147" s="17">
        <v>107.3</v>
      </c>
      <c r="G147" s="18"/>
      <c r="H147" s="18">
        <f t="shared" si="22"/>
        <v>0</v>
      </c>
      <c r="I147" s="18">
        <f t="shared" si="23"/>
        <v>0</v>
      </c>
      <c r="K147" s="38"/>
      <c r="M147" s="37"/>
    </row>
    <row r="148" spans="1:13" ht="54" x14ac:dyDescent="0.25">
      <c r="A148" s="14" t="s">
        <v>371</v>
      </c>
      <c r="B148" s="33" t="s">
        <v>16</v>
      </c>
      <c r="C148" s="14" t="s">
        <v>121</v>
      </c>
      <c r="D148" s="15" t="s">
        <v>189</v>
      </c>
      <c r="E148" s="16" t="s">
        <v>159</v>
      </c>
      <c r="F148" s="17">
        <v>107.3</v>
      </c>
      <c r="G148" s="18"/>
      <c r="H148" s="18">
        <f t="shared" si="22"/>
        <v>0</v>
      </c>
      <c r="I148" s="18">
        <f t="shared" si="23"/>
        <v>0</v>
      </c>
      <c r="K148" s="38"/>
    </row>
    <row r="149" spans="1:13" ht="18.75" x14ac:dyDescent="0.25">
      <c r="A149" s="19"/>
      <c r="B149" s="19"/>
      <c r="C149" s="14"/>
      <c r="D149" s="20"/>
      <c r="E149" s="21"/>
      <c r="F149" s="17"/>
      <c r="G149" s="22"/>
      <c r="H149" s="22"/>
      <c r="I149" s="23"/>
      <c r="K149" s="38"/>
    </row>
    <row r="150" spans="1:13" s="13" customFormat="1" ht="18" x14ac:dyDescent="0.25">
      <c r="A150" s="10" t="s">
        <v>372</v>
      </c>
      <c r="B150" s="10"/>
      <c r="C150" s="11"/>
      <c r="D150" s="12" t="s">
        <v>373</v>
      </c>
      <c r="E150" s="1"/>
      <c r="F150" s="2"/>
      <c r="G150" s="40" t="s">
        <v>14</v>
      </c>
      <c r="H150" s="41"/>
      <c r="I150" s="32">
        <f>SUM(I151:I152)</f>
        <v>0</v>
      </c>
      <c r="K150" s="38"/>
    </row>
    <row r="151" spans="1:13" ht="18" x14ac:dyDescent="0.25">
      <c r="A151" s="14" t="s">
        <v>374</v>
      </c>
      <c r="B151" s="33" t="s">
        <v>16</v>
      </c>
      <c r="C151" s="14" t="s">
        <v>215</v>
      </c>
      <c r="D151" s="15" t="s">
        <v>216</v>
      </c>
      <c r="E151" s="16" t="s">
        <v>214</v>
      </c>
      <c r="F151" s="17">
        <v>1</v>
      </c>
      <c r="G151" s="18"/>
      <c r="H151" s="18">
        <f t="shared" ref="H151:H152" si="24">IF(C151=0,"",ROUND(G151+G151*$I$6,2))</f>
        <v>0</v>
      </c>
      <c r="I151" s="18">
        <f t="shared" ref="I151:I152" si="25">IF(C151=0,"",ROUND(F151*H151,2))</f>
        <v>0</v>
      </c>
      <c r="K151" s="37"/>
    </row>
    <row r="152" spans="1:13" ht="18" x14ac:dyDescent="0.25">
      <c r="A152" s="14" t="s">
        <v>375</v>
      </c>
      <c r="B152" s="33" t="s">
        <v>16</v>
      </c>
      <c r="C152" s="14" t="s">
        <v>217</v>
      </c>
      <c r="D152" s="15" t="s">
        <v>218</v>
      </c>
      <c r="E152" s="16" t="s">
        <v>214</v>
      </c>
      <c r="F152" s="17">
        <v>3</v>
      </c>
      <c r="G152" s="18"/>
      <c r="H152" s="18">
        <f t="shared" si="24"/>
        <v>0</v>
      </c>
      <c r="I152" s="18">
        <f t="shared" si="25"/>
        <v>0</v>
      </c>
      <c r="K152" s="37"/>
    </row>
    <row r="153" spans="1:13" ht="18.75" x14ac:dyDescent="0.25">
      <c r="A153" s="19"/>
      <c r="B153" s="19"/>
      <c r="C153" s="14"/>
      <c r="D153" s="20"/>
      <c r="E153" s="21"/>
      <c r="F153" s="17"/>
      <c r="G153" s="22"/>
      <c r="H153" s="22"/>
      <c r="I153" s="23"/>
    </row>
    <row r="154" spans="1:13" ht="23.25" x14ac:dyDescent="0.35">
      <c r="A154" s="24"/>
      <c r="B154" s="24"/>
      <c r="C154" s="25"/>
      <c r="D154" s="26" t="s">
        <v>15</v>
      </c>
      <c r="E154" s="27"/>
      <c r="F154" s="28"/>
      <c r="G154" s="29"/>
      <c r="H154" s="29"/>
      <c r="I154" s="29">
        <f>I150+I143+I135+I120+I113+I104+I62+I50+I37+I30+I22+I13+I9</f>
        <v>0</v>
      </c>
    </row>
    <row r="157" spans="1:13" ht="18" x14ac:dyDescent="0.25">
      <c r="D157" s="34"/>
    </row>
    <row r="158" spans="1:13" ht="18" x14ac:dyDescent="0.25">
      <c r="D158" s="35" t="s">
        <v>232</v>
      </c>
      <c r="G158" s="30"/>
    </row>
    <row r="159" spans="1:13" ht="18" x14ac:dyDescent="0.25">
      <c r="D159" s="35" t="s">
        <v>233</v>
      </c>
    </row>
    <row r="160" spans="1:13" ht="18" x14ac:dyDescent="0.25">
      <c r="D160" s="35" t="s">
        <v>234</v>
      </c>
    </row>
    <row r="162" spans="7:7" x14ac:dyDescent="0.25">
      <c r="G162" s="30"/>
    </row>
  </sheetData>
  <mergeCells count="25">
    <mergeCell ref="G135:H135"/>
    <mergeCell ref="G143:H143"/>
    <mergeCell ref="G150:H150"/>
    <mergeCell ref="G37:H37"/>
    <mergeCell ref="G50:H50"/>
    <mergeCell ref="G62:H62"/>
    <mergeCell ref="G104:H104"/>
    <mergeCell ref="G113:H113"/>
    <mergeCell ref="G120:H120"/>
    <mergeCell ref="G30:H30"/>
    <mergeCell ref="A1:I1"/>
    <mergeCell ref="A2:F2"/>
    <mergeCell ref="G2:I2"/>
    <mergeCell ref="A4:E4"/>
    <mergeCell ref="F4:I4"/>
    <mergeCell ref="A5:E5"/>
    <mergeCell ref="F5:F7"/>
    <mergeCell ref="G5:G7"/>
    <mergeCell ref="A6:E6"/>
    <mergeCell ref="H6:H7"/>
    <mergeCell ref="I6:I7"/>
    <mergeCell ref="A7:E7"/>
    <mergeCell ref="G9:H9"/>
    <mergeCell ref="G13:H13"/>
    <mergeCell ref="G22:H22"/>
  </mergeCells>
  <dataValidations disablePrompts="1" count="1">
    <dataValidation type="list" allowBlank="1" showInputMessage="1" showErrorMessage="1" sqref="B151:B152 B144:B148 B121:B133 B63:B102 B51:B60 B38:B48 B31:B35 B10:B11 B14:B20 B23:B28 B105:B111 B114:B118 B136:B141">
      <formula1>$P$2:$P$5</formula1>
    </dataValidation>
  </dataValidations>
  <pageMargins left="0.51181102362204722" right="0.51181102362204722" top="0.78740157480314965" bottom="0.78740157480314965" header="0.31496062992125984" footer="0.31496062992125984"/>
  <pageSetup paperSize="9" scale="54" orientation="landscape" r:id="rId1"/>
  <headerFooter>
    <oddFooter>Página &amp;P de &amp;N</oddFooter>
  </headerFooter>
  <drawing r:id="rId2"/>
  <legacyDrawing r:id="rId3"/>
  <oleObjects>
    <mc:AlternateContent xmlns:mc="http://schemas.openxmlformats.org/markup-compatibility/2006">
      <mc:Choice Requires="x14">
        <oleObject shapeId="6145" r:id="rId4">
          <objectPr defaultSize="0" autoPict="0" r:id="rId5">
            <anchor moveWithCells="1" sizeWithCells="1">
              <from>
                <xdr:col>1</xdr:col>
                <xdr:colOff>200025</xdr:colOff>
                <xdr:row>0</xdr:row>
                <xdr:rowOff>38100</xdr:rowOff>
              </from>
              <to>
                <xdr:col>2</xdr:col>
                <xdr:colOff>323850</xdr:colOff>
                <xdr:row>0</xdr:row>
                <xdr:rowOff>895350</xdr:rowOff>
              </to>
            </anchor>
          </objectPr>
        </oleObject>
      </mc:Choice>
      <mc:Fallback>
        <oleObject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Orçamento Completo - format (3)</vt:lpstr>
      <vt:lpstr>'Orçamento Completo - format (3)'!Area_de_impressao</vt:lpstr>
      <vt:lpstr>'Orçamento Completo - format (3)'!Titulos_de_impressao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Vivêncio Sathler</dc:creator>
  <cp:lastModifiedBy>MAIS TI</cp:lastModifiedBy>
  <cp:lastPrinted>2024-06-19T14:34:38Z</cp:lastPrinted>
  <dcterms:created xsi:type="dcterms:W3CDTF">2017-08-15T18:29:29Z</dcterms:created>
  <dcterms:modified xsi:type="dcterms:W3CDTF">2024-09-16T19:28:00Z</dcterms:modified>
</cp:coreProperties>
</file>