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IS TI\Downloads\Reforma Casa da Cultura\"/>
    </mc:Choice>
  </mc:AlternateContent>
  <bookViews>
    <workbookView xWindow="0" yWindow="0" windowWidth="6915" windowHeight="1875"/>
  </bookViews>
  <sheets>
    <sheet name="Planilha (2)" sheetId="14" r:id="rId1"/>
  </sheets>
  <definedNames>
    <definedName name="_xlnm.Print_Area" localSheetId="0">'Planilha (2)'!$A$1:$I$166</definedName>
    <definedName name="AUTOEVENTO" localSheetId="0">#REF!</definedName>
    <definedName name="AUTOEVENTO">#REF!</definedName>
    <definedName name="BDI.Filtro">#REF!</definedName>
    <definedName name="BDI.Opcao" localSheetId="0">#REF!</definedName>
    <definedName name="BDI.Opcao">#REF!</definedName>
    <definedName name="BDI.TipoObra">#REF!</definedName>
    <definedName name="BM.AFAcumulado" localSheetId="0">#REF!</definedName>
    <definedName name="BM.AFAcumulado">#REF!</definedName>
    <definedName name="BM.AFAnterior" localSheetId="0">#REF!</definedName>
    <definedName name="BM.AFAnterior">#REF!</definedName>
    <definedName name="BM.CaixaColunas" localSheetId="0">#REF!</definedName>
    <definedName name="BM.CaixaColunas">#REF!</definedName>
    <definedName name="BM.Filtro" localSheetId="0">#REF!</definedName>
    <definedName name="BM.Filtro">#REF!</definedName>
    <definedName name="BM.firstrow" localSheetId="0">#REF!</definedName>
    <definedName name="BM.firstrow">#REF!</definedName>
    <definedName name="BM.FormulaMed" localSheetId="0">#REF!</definedName>
    <definedName name="BM.FormulaMed">#REF!</definedName>
    <definedName name="BM.lastrow" localSheetId="0">#REF!</definedName>
    <definedName name="BM.lastrow">#REF!</definedName>
    <definedName name="BM.LinhaPadrão" localSheetId="0">#REF!</definedName>
    <definedName name="BM.LinhaPadrão">#REF!</definedName>
    <definedName name="BM.MCAIXA.Filter" localSheetId="0">#REF!</definedName>
    <definedName name="BM.MCAIXA.Filter">#REF!</definedName>
    <definedName name="BM.TomadorColunas" localSheetId="0">#REF!</definedName>
    <definedName name="BM.TomadorColunas">#REF!</definedName>
    <definedName name="Brasao" localSheetId="0">#REF!</definedName>
    <definedName name="Brasao">#REF!</definedName>
    <definedName name="CAIXA.Modo" localSheetId="0">#REF!</definedName>
    <definedName name="CAIXA.Modo">#REF!</definedName>
    <definedName name="CÁLCULO.AgrupEventos" localSheetId="0">#REF!</definedName>
    <definedName name="CÁLCULO.AgrupEventos">#REF!</definedName>
    <definedName name="CÁLCULO.ColunaPadrão" localSheetId="0">#REF!</definedName>
    <definedName name="CÁLCULO.ColunaPadrão">#REF!</definedName>
    <definedName name="CÁLCULO.Filtro" localSheetId="0">#REF!</definedName>
    <definedName name="CÁLCULO.Filtro">#REF!</definedName>
    <definedName name="CÁLCULO.firstcol" localSheetId="0">#REF!</definedName>
    <definedName name="CÁLCULO.firstcol">#REF!</definedName>
    <definedName name="CÁLCULO.firstrow" localSheetId="0">#REF!</definedName>
    <definedName name="CÁLCULO.firstrow">#REF!</definedName>
    <definedName name="CÁLCULO.Frenterow" localSheetId="0">#REF!</definedName>
    <definedName name="CÁLCULO.Frenterow">#REF!</definedName>
    <definedName name="CÁLCULO.lastcol" localSheetId="0">#REF!</definedName>
    <definedName name="CÁLCULO.lastcol">#REF!</definedName>
    <definedName name="CÁLCULO.lastrow" localSheetId="0">#REF!</definedName>
    <definedName name="CÁLCULO.lastrow">#REF!</definedName>
    <definedName name="CÁLCULO.LinhaPadrão" localSheetId="0">#REF!</definedName>
    <definedName name="CÁLCULO.LinhaPadrão">#REF!</definedName>
    <definedName name="CÁLCULO.margemrow" localSheetId="0">#REF!</definedName>
    <definedName name="CÁLCULO.margemrow">#REF!</definedName>
    <definedName name="CÁLCULO.MATRIZ1.ColunaPadrão" localSheetId="0">#REF!</definedName>
    <definedName name="CÁLCULO.MATRIZ1.ColunaPadrão">#REF!</definedName>
    <definedName name="CÁLCULO.MATRIZ1.firstcol" localSheetId="0">#REF!</definedName>
    <definedName name="CÁLCULO.MATRIZ1.firstcol">#REF!</definedName>
    <definedName name="CÁLCULO.MATRIZ1.lastcol" localSheetId="0">#REF!</definedName>
    <definedName name="CÁLCULO.MATRIZ1.lastcol">#REF!</definedName>
    <definedName name="CÁLCULO.MATRIZ1.lastrow" localSheetId="0">#REF!</definedName>
    <definedName name="CÁLCULO.MATRIZ1.lastrow">#REF!</definedName>
    <definedName name="CÁLCULO.MATRIZ2.ColunaPadrão" localSheetId="0">#REF!</definedName>
    <definedName name="CÁLCULO.MATRIZ2.ColunaPadrão">#REF!</definedName>
    <definedName name="CÁLCULO.MATRIZ2.firstcol" localSheetId="0">#REF!</definedName>
    <definedName name="CÁLCULO.MATRIZ2.firstcol">#REF!</definedName>
    <definedName name="CÁLCULO.MATRIZ2.lastcol" localSheetId="0">#REF!</definedName>
    <definedName name="CÁLCULO.MATRIZ2.lastcol">#REF!</definedName>
    <definedName name="CÁLCULO.MATRIZ2.lastrow" localSheetId="0">#REF!</definedName>
    <definedName name="CÁLCULO.MATRIZ2.lastrow">#REF!</definedName>
    <definedName name="CÁLCULO.MATRIZ3.ColunaPadrão" localSheetId="0">#REF!</definedName>
    <definedName name="CÁLCULO.MATRIZ3.ColunaPadrão">#REF!</definedName>
    <definedName name="CÁLCULO.MATRIZ3.firstcol" localSheetId="0">#REF!</definedName>
    <definedName name="CÁLCULO.MATRIZ3.firstcol">#REF!</definedName>
    <definedName name="CÁLCULO.MATRIZ3.lastcol" localSheetId="0">#REF!</definedName>
    <definedName name="CÁLCULO.MATRIZ3.lastcol">#REF!</definedName>
    <definedName name="CÁLCULO.MATRIZ3.lastrow" localSheetId="0">#REF!</definedName>
    <definedName name="CÁLCULO.MATRIZ3.lastrow">#REF!</definedName>
    <definedName name="CRONO.ColunaPadrão" localSheetId="0">#REF!</definedName>
    <definedName name="CRONO.ColunaPadrão">#REF!</definedName>
    <definedName name="CRONO.Filtro" localSheetId="0">#REF!</definedName>
    <definedName name="CRONO.Filtro">#REF!</definedName>
    <definedName name="CRONO.FirstCol" localSheetId="0">#REF!</definedName>
    <definedName name="CRONO.FirstCol">#REF!</definedName>
    <definedName name="CRONO.firstrow" localSheetId="0">#REF!</definedName>
    <definedName name="CRONO.firstrow">#REF!</definedName>
    <definedName name="CRONO.Frenterow" localSheetId="0">#REF!</definedName>
    <definedName name="CRONO.Frenterow">#REF!</definedName>
    <definedName name="CRONO.LastCol" localSheetId="0">#REF!</definedName>
    <definedName name="CRONO.LastCol">#REF!</definedName>
    <definedName name="CRONO.lastrow" localSheetId="0">#REF!</definedName>
    <definedName name="CRONO.lastrow">#REF!</definedName>
    <definedName name="CRONO.LinhaPadrão" localSheetId="0">#REF!</definedName>
    <definedName name="CRONO.LinhaPadrão">#REF!</definedName>
    <definedName name="CRONO.margemrow" localSheetId="0">#REF!</definedName>
    <definedName name="CRONO.margemrow">#REF!</definedName>
    <definedName name="CRONO.NivelExibicao" localSheetId="0">#REF!</definedName>
    <definedName name="CRONO.NivelExibicao">#REF!</definedName>
    <definedName name="CRONO.Parcela1" localSheetId="0">#REF!</definedName>
    <definedName name="CRONO.Parcela1">#REF!</definedName>
    <definedName name="CRONOPLE.ColunaPadrão" localSheetId="0">#REF!</definedName>
    <definedName name="CRONOPLE.ColunaPadrão">#REF!</definedName>
    <definedName name="CRONOPLE.FirstCol" localSheetId="0">#REF!</definedName>
    <definedName name="CRONOPLE.FirstCol">#REF!</definedName>
    <definedName name="CRONOPLE.firstrow" localSheetId="0">#REF!</definedName>
    <definedName name="CRONOPLE.firstrow">#REF!</definedName>
    <definedName name="CRONOPLE.Frenterow" localSheetId="0">#REF!</definedName>
    <definedName name="CRONOPLE.Frenterow">#REF!</definedName>
    <definedName name="CRONOPLE.LastCol" localSheetId="0">#REF!</definedName>
    <definedName name="CRONOPLE.LastCol">#REF!</definedName>
    <definedName name="CRONOPLE.lastrow" localSheetId="0">#REF!</definedName>
    <definedName name="CRONOPLE.lastrow">#REF!</definedName>
    <definedName name="CRONOPLE.LinhaPadrão" localSheetId="0">#REF!</definedName>
    <definedName name="CRONOPLE.LinhaPadrão">#REF!</definedName>
    <definedName name="CRONOPLE.margemrow" localSheetId="0">#REF!</definedName>
    <definedName name="CRONOPLE.margemrow">#REF!</definedName>
    <definedName name="EVENTOS.firstrow" localSheetId="0">#REF!</definedName>
    <definedName name="EVENTOS.firstrow">#REF!</definedName>
    <definedName name="EVENTOS.lastrow" localSheetId="0">#REF!</definedName>
    <definedName name="EVENTOS.lastrow">#REF!</definedName>
    <definedName name="EVENTOS.LinhaPadrão" localSheetId="0">#REF!</definedName>
    <definedName name="EVENTOS.LinhaPadrão">#REF!</definedName>
    <definedName name="Import.Apelido" localSheetId="0">#REF!</definedName>
    <definedName name="Import.Apelido">#REF!</definedName>
    <definedName name="Import.BDI.Det1">#REF!</definedName>
    <definedName name="Import.BDI.Det2">#REF!</definedName>
    <definedName name="Import.BDI.Det3">#REF!</definedName>
    <definedName name="Import.BDI.ISS">#REF!</definedName>
    <definedName name="Import.BDI.Obs1">#REF!</definedName>
    <definedName name="Import.BDI.Obs2">#REF!</definedName>
    <definedName name="Import.BDI.Obs3">#REF!</definedName>
    <definedName name="Import.BDI.Tipo1">#REF!</definedName>
    <definedName name="Import.BDI.Tipo2" localSheetId="0">#REF!</definedName>
    <definedName name="Import.BDI.Tipo2">#REF!</definedName>
    <definedName name="Import.BDI.Tipo3">#REF!</definedName>
    <definedName name="Import.BM.Datas" localSheetId="0">#REF!</definedName>
    <definedName name="Import.BM.Datas">#REF!</definedName>
    <definedName name="Import.BM.Obs" localSheetId="0">#REF!</definedName>
    <definedName name="Import.BM.Obs">#REF!</definedName>
    <definedName name="Import.BMArred" localSheetId="0">#REF!</definedName>
    <definedName name="Import.BMArred">#REF!</definedName>
    <definedName name="Import.CNPJ" localSheetId="0">#REF!</definedName>
    <definedName name="Import.CNPJ">#REF!</definedName>
    <definedName name="Import.Contrapartida" localSheetId="0">#REF!</definedName>
    <definedName name="Import.Contrapartida">#REF!</definedName>
    <definedName name="Import.CPMaxPerc" localSheetId="0">#REF!</definedName>
    <definedName name="Import.CPMaxPerc">#REF!</definedName>
    <definedName name="Import.CPMinAbsoluta" localSheetId="0">#REF!</definedName>
    <definedName name="Import.CPMinAbsoluta">#REF!</definedName>
    <definedName name="Import.CPMinPerc" localSheetId="0">#REF!</definedName>
    <definedName name="Import.CPMinPerc">#REF!</definedName>
    <definedName name="Import.CR" localSheetId="0">#REF!</definedName>
    <definedName name="Import.CR">#REF!</definedName>
    <definedName name="Import.CTEF" localSheetId="0">#REF!</definedName>
    <definedName name="Import.CTEF">#REF!</definedName>
    <definedName name="Import.DataEmissaoLicit" localSheetId="0">#REF!</definedName>
    <definedName name="Import.DataEmissaoLicit">#REF!</definedName>
    <definedName name="Import.DataInicioObra" localSheetId="0">#REF!</definedName>
    <definedName name="Import.DataInicioObra">#REF!</definedName>
    <definedName name="Import.DescLote" localSheetId="0">#REF!</definedName>
    <definedName name="Import.DescLote">#REF!</definedName>
    <definedName name="Import.empresa" localSheetId="0">#REF!</definedName>
    <definedName name="Import.empresa">#REF!</definedName>
    <definedName name="Import.Eventos.Nível" localSheetId="0">#REF!</definedName>
    <definedName name="Import.Eventos.Nível">#REF!</definedName>
    <definedName name="Import.Município" localSheetId="0">#REF!</definedName>
    <definedName name="Import.Município">#REF!</definedName>
    <definedName name="Import.Ofício.Dest" localSheetId="0">#REF!</definedName>
    <definedName name="Import.Ofício.Dest">#REF!</definedName>
    <definedName name="Import.Ofício.GIGOV" localSheetId="0">#REF!</definedName>
    <definedName name="Import.Ofício.GIGOV">#REF!</definedName>
    <definedName name="Import.Ofício.Num" localSheetId="0">#REF!</definedName>
    <definedName name="Import.Ofício.Num">#REF!</definedName>
    <definedName name="Import.ORÇAMENTO.Obs" localSheetId="0">#REF!</definedName>
    <definedName name="Import.ORÇAMENTO.Obs">#REF!</definedName>
    <definedName name="Import.PLE.Datas" localSheetId="0">#REF!</definedName>
    <definedName name="Import.PLE.Datas">#REF!</definedName>
    <definedName name="Import.POArred" localSheetId="0">#REF!</definedName>
    <definedName name="Import.POArred">#REF!</definedName>
    <definedName name="IMport.Prefeito" localSheetId="0">#REF!</definedName>
    <definedName name="IMport.Prefeito">#REF!</definedName>
    <definedName name="Import.Proponente" localSheetId="0">#REF!</definedName>
    <definedName name="Import.Proponente">#REF!</definedName>
    <definedName name="Import.QCI.Obs" localSheetId="0">#REF!</definedName>
    <definedName name="Import.QCI.Obs">#REF!</definedName>
    <definedName name="import.recurso" localSheetId="0">#REF!</definedName>
    <definedName name="import.recurso">#REF!</definedName>
    <definedName name="Import.Repasse" localSheetId="0">#REF!</definedName>
    <definedName name="Import.Repasse">#REF!</definedName>
    <definedName name="Import.RespFiscalização" localSheetId="0">#REF!</definedName>
    <definedName name="Import.RespFiscalização">#REF!</definedName>
    <definedName name="Import.RespOrçamento" localSheetId="0">#REF!</definedName>
    <definedName name="Import.RespOrçamento">#REF!</definedName>
    <definedName name="Import.RRE.Financeiro" localSheetId="0">#REF!</definedName>
    <definedName name="Import.RRE.Financeiro">#REF!</definedName>
    <definedName name="Import.RRE.Obs" localSheetId="0">#REF!</definedName>
    <definedName name="Import.RRE.Obs">#REF!</definedName>
    <definedName name="Import.RRE.Social" localSheetId="0">#REF!</definedName>
    <definedName name="Import.RRE.Social">#REF!</definedName>
    <definedName name="Import.SICONV" localSheetId="0">#REF!</definedName>
    <definedName name="Import.SICONV">#REF!</definedName>
    <definedName name="Import.TipoArredondamento" localSheetId="0">#REF!</definedName>
    <definedName name="Import.TipoArredondamento">#REF!</definedName>
    <definedName name="Import.TransfereGOV" localSheetId="0">#REF!</definedName>
    <definedName name="Import.TransfereGOV">#REF!</definedName>
    <definedName name="MENU.Acompanhamento" localSheetId="0">#REF!</definedName>
    <definedName name="MENU.Acompanhamento">#REF!</definedName>
    <definedName name="Menu.b.bdi" localSheetId="0">#REF!</definedName>
    <definedName name="Menu.b.bdi">#REF!</definedName>
    <definedName name="Menu.b.bm" localSheetId="0">#REF!</definedName>
    <definedName name="Menu.b.bm">#REF!</definedName>
    <definedName name="Menu.b.branco" localSheetId="0">#REF!</definedName>
    <definedName name="Menu.b.branco">#REF!</definedName>
    <definedName name="Menu.b.cronolicit" localSheetId="0">#REF!</definedName>
    <definedName name="Menu.b.cronolicit">#REF!</definedName>
    <definedName name="Menu.b.cronoprop" localSheetId="0">#REF!</definedName>
    <definedName name="Menu.b.cronoprop">#REF!</definedName>
    <definedName name="Menu.b.dados" localSheetId="0">#REF!</definedName>
    <definedName name="Menu.b.dados">#REF!</definedName>
    <definedName name="Menu.b.novo" localSheetId="0">#REF!</definedName>
    <definedName name="Menu.b.novo">#REF!</definedName>
    <definedName name="Menu.b.oficio" localSheetId="0">#REF!</definedName>
    <definedName name="Menu.b.oficio">#REF!</definedName>
    <definedName name="Menu.b.orçlicit" localSheetId="0">#REF!</definedName>
    <definedName name="Menu.b.orçlicit">#REF!</definedName>
    <definedName name="Menu.b.orçprop" localSheetId="0">#REF!</definedName>
    <definedName name="Menu.b.orçprop">#REF!</definedName>
    <definedName name="Menu.b.PLE" localSheetId="0">#REF!</definedName>
    <definedName name="Menu.b.PLE">#REF!</definedName>
    <definedName name="Menu.b.PLQ" localSheetId="0">#REF!</definedName>
    <definedName name="Menu.b.PLQ">#REF!</definedName>
    <definedName name="Menu.b.QCIlicit" localSheetId="0">#REF!</definedName>
    <definedName name="Menu.b.QCIlicit">#REF!</definedName>
    <definedName name="Menu.b.qciprop" localSheetId="0">#REF!</definedName>
    <definedName name="Menu.b.qciprop">#REF!</definedName>
    <definedName name="Menu.b.RRE" localSheetId="0">#REF!</definedName>
    <definedName name="Menu.b.RRE">#REF!</definedName>
    <definedName name="MENU.CRONOPLE" localSheetId="0">#REF!</definedName>
    <definedName name="MENU.CRONOPLE">#REF!</definedName>
    <definedName name="MENU.TipoOrçamento" localSheetId="0">#REF!</definedName>
    <definedName name="MENU.TipoOrçamento">#REF!</definedName>
    <definedName name="Menu.tit.acompanhamento" localSheetId="0">#REF!</definedName>
    <definedName name="Menu.tit.acompanhamento">#REF!</definedName>
    <definedName name="Menu.tit.licitacao" localSheetId="0">#REF!</definedName>
    <definedName name="Menu.tit.licitacao">#REF!</definedName>
    <definedName name="Menu.tit.proposta" localSheetId="0">#REF!</definedName>
    <definedName name="Menu.tit.proposta">#REF!</definedName>
    <definedName name="Objeto" localSheetId="0">#REF!</definedName>
    <definedName name="Objeto">#REF!</definedName>
    <definedName name="ORÇAMENTO.BancoRef" localSheetId="0">#REF!</definedName>
    <definedName name="ORÇAMENTO.BancoRef">#REF!</definedName>
    <definedName name="ORÇAMENTO.Codigo" localSheetId="0">#REF!</definedName>
    <definedName name="ORÇAMENTO.Codigo">#REF!</definedName>
    <definedName name="ORÇAMENTO.ColunaLicit" localSheetId="0">#REF!</definedName>
    <definedName name="ORÇAMENTO.ColunaLicit">#REF!</definedName>
    <definedName name="ORÇAMENTO.CopyFormat1" localSheetId="0">#REF!</definedName>
    <definedName name="ORÇAMENTO.CopyFormat1">#REF!</definedName>
    <definedName name="ORÇAMENTO.CopyFormat2" localSheetId="0">#REF!</definedName>
    <definedName name="ORÇAMENTO.CopyFormat2">#REF!</definedName>
    <definedName name="ORÇAMENTO.Descricao" localSheetId="0">#REF!</definedName>
    <definedName name="ORÇAMENTO.Descricao">#REF!</definedName>
    <definedName name="ORÇAMENTO.Filtro" localSheetId="0">#REF!</definedName>
    <definedName name="ORÇAMENTO.Filtro">#REF!</definedName>
    <definedName name="ORÇAMENTO.firstrow" localSheetId="0">#REF!</definedName>
    <definedName name="ORÇAMENTO.firstrow">#REF!</definedName>
    <definedName name="ORÇAMENTO.Fonte" localSheetId="0">#REF!</definedName>
    <definedName name="ORÇAMENTO.Fonte">#REF!</definedName>
    <definedName name="ORÇAMENTO.lastrow" localSheetId="0">#REF!</definedName>
    <definedName name="ORÇAMENTO.lastrow">#REF!</definedName>
    <definedName name="ORÇAMENTO.LinhaPadrão" localSheetId="0">#REF!</definedName>
    <definedName name="ORÇAMENTO.LinhaPadrão">#REF!</definedName>
    <definedName name="ORÇAMENTO.Nivel" localSheetId="0">#REF!</definedName>
    <definedName name="ORÇAMENTO.Nivel">#REF!</definedName>
    <definedName name="ORÇAMENTO.OpcaoBDI" localSheetId="0">#REF!</definedName>
    <definedName name="ORÇAMENTO.OpcaoBDI">#REF!</definedName>
    <definedName name="ORÇAMENTO.PrecoUnitarioLicitado" localSheetId="0">#REF!</definedName>
    <definedName name="ORÇAMENTO.PrecoUnitarioLicitado">#REF!</definedName>
    <definedName name="ORÇAMENTO.QuantBM" localSheetId="0">#REF!</definedName>
    <definedName name="ORÇAMENTO.QuantBM">#REF!</definedName>
    <definedName name="ORÇAMENTO.Unidade" localSheetId="0">#REF!</definedName>
    <definedName name="ORÇAMENTO.Unidade">#REF!</definedName>
    <definedName name="PLE.ColunaPadrão" localSheetId="0">#REF!</definedName>
    <definedName name="PLE.ColunaPadrão">#REF!</definedName>
    <definedName name="PLE.Filtro" localSheetId="0">#REF!</definedName>
    <definedName name="PLE.Filtro">#REF!</definedName>
    <definedName name="PLE.FirstCol" localSheetId="0">#REF!</definedName>
    <definedName name="PLE.FirstCol">#REF!</definedName>
    <definedName name="PLE.firstrow" localSheetId="0">#REF!</definedName>
    <definedName name="PLE.firstrow">#REF!</definedName>
    <definedName name="PLE.FrenteRow" localSheetId="0">#REF!</definedName>
    <definedName name="PLE.FrenteRow">#REF!</definedName>
    <definedName name="PLE.LastCol" localSheetId="0">#REF!</definedName>
    <definedName name="PLE.LastCol">#REF!</definedName>
    <definedName name="PLE.lastrow" localSheetId="0">#REF!</definedName>
    <definedName name="PLE.lastrow">#REF!</definedName>
    <definedName name="PLE.LinhaPadrão" localSheetId="0">#REF!</definedName>
    <definedName name="PLE.LinhaPadrão">#REF!</definedName>
    <definedName name="PLE.margemrow" localSheetId="0">#REF!</definedName>
    <definedName name="PLE.margemrow">#REF!</definedName>
    <definedName name="PLE.Medicao" localSheetId="0">#REF!</definedName>
    <definedName name="PLE.Medicao">#REF!</definedName>
    <definedName name="PLE.MEDIÇÕES.firstrow" localSheetId="0">#REF!</definedName>
    <definedName name="PLE.MEDIÇÕES.firstrow">#REF!</definedName>
    <definedName name="PLE.MEDIÇÕES.lastrow" localSheetId="0">#REF!</definedName>
    <definedName name="PLE.MEDIÇÕES.lastrow">#REF!</definedName>
    <definedName name="PLE.MEDIÇÕES.LinhaPadrão" localSheetId="0">#REF!</definedName>
    <definedName name="PLE.MEDIÇÕES.LinhaPadrão">#REF!</definedName>
    <definedName name="QCI.DescManual" localSheetId="0">#REF!</definedName>
    <definedName name="QCI.DescManual">#REF!</definedName>
    <definedName name="QCI.Divisao" localSheetId="0">#REF!</definedName>
    <definedName name="QCI.Divisao">#REF!</definedName>
    <definedName name="QCI.Filtro" localSheetId="0">#REF!</definedName>
    <definedName name="QCI.Filtro">#REF!</definedName>
    <definedName name="QCI.firstrow" localSheetId="0">#REF!</definedName>
    <definedName name="QCI.firstrow">#REF!</definedName>
    <definedName name="QCI.lastrow" localSheetId="0">#REF!</definedName>
    <definedName name="QCI.lastrow">#REF!</definedName>
    <definedName name="QCI.LinhaPadrão" localSheetId="0">#REF!</definedName>
    <definedName name="QCI.LinhaPadrão">#REF!</definedName>
    <definedName name="QCI.LoteManual" localSheetId="0">#REF!</definedName>
    <definedName name="QCI.LoteManual">#REF!</definedName>
    <definedName name="QCI.RepasseManual" localSheetId="0">#REF!</definedName>
    <definedName name="QCI.RepasseManual">#REF!</definedName>
    <definedName name="QCI.TotalCP" localSheetId="0">#REF!</definedName>
    <definedName name="QCI.TotalCP">#REF!</definedName>
    <definedName name="RRE.CPDiferente" localSheetId="0">#REF!</definedName>
    <definedName name="RRE.CPDiferente">#REF!</definedName>
    <definedName name="RRE.Filtro" localSheetId="0">#REF!</definedName>
    <definedName name="RRE.Filtro">#REF!</definedName>
    <definedName name="RRE.firstrow" localSheetId="0">#REF!</definedName>
    <definedName name="RRE.firstrow">#REF!</definedName>
    <definedName name="RRE.lastrow" localSheetId="0">#REF!</definedName>
    <definedName name="RRE.lastrow">#REF!</definedName>
    <definedName name="RRE.LinhaPadrão" localSheetId="0">#REF!</definedName>
    <definedName name="RRE.LinhaPadrão">#REF!</definedName>
    <definedName name="RRE.MaxCPAcum" localSheetId="0">#REF!</definedName>
    <definedName name="RRE.MaxCPAcum">#REF!</definedName>
    <definedName name="RRE.MaxCPAnt" localSheetId="0">#REF!</definedName>
    <definedName name="RRE.MaxCPAnt">#REF!</definedName>
    <definedName name="RRE.MaxOUAcum" localSheetId="0">#REF!</definedName>
    <definedName name="RRE.MaxOUAcum">#REF!</definedName>
    <definedName name="RRE.MaxOUAnt" localSheetId="0">#REF!</definedName>
    <definedName name="RRE.MaxOUAnt">#REF!</definedName>
    <definedName name="RRE.VIMeta" localSheetId="0">#REF!</definedName>
    <definedName name="RRE.VIMeta">#REF!</definedName>
    <definedName name="_xlnm.Print_Titles" localSheetId="0">'Planilha (2)'!$1:$11</definedName>
    <definedName name="Versao" localSheetId="0">#REF!</definedName>
    <definedName name="Versao">#REF!</definedName>
    <definedName name="VTOTALMED" localSheetId="0">#REF!</definedName>
    <definedName name="VTOTALMED">#REF!</definedName>
  </definedNames>
  <calcPr calcId="152511"/>
  <fileRecoveryPr repairLoad="1"/>
</workbook>
</file>

<file path=xl/calcChain.xml><?xml version="1.0" encoding="utf-8"?>
<calcChain xmlns="http://schemas.openxmlformats.org/spreadsheetml/2006/main">
  <c r="H155" i="14" l="1"/>
  <c r="I155" i="14" s="1"/>
  <c r="H154" i="14"/>
  <c r="I154" i="14" s="1"/>
  <c r="H153" i="14"/>
  <c r="I153" i="14" s="1"/>
  <c r="H152" i="14"/>
  <c r="I152" i="14" s="1"/>
  <c r="H151" i="14"/>
  <c r="I151" i="14" s="1"/>
  <c r="H150" i="14"/>
  <c r="I150" i="14" s="1"/>
  <c r="H149" i="14"/>
  <c r="I149" i="14" s="1"/>
  <c r="H148" i="14"/>
  <c r="I148" i="14" s="1"/>
  <c r="H147" i="14"/>
  <c r="I147" i="14" s="1"/>
  <c r="H146" i="14"/>
  <c r="I146" i="14" s="1"/>
  <c r="H145" i="14"/>
  <c r="I145" i="14" s="1"/>
  <c r="H144" i="14"/>
  <c r="I144" i="14" s="1"/>
  <c r="H140" i="14"/>
  <c r="I140" i="14" s="1"/>
  <c r="H139" i="14"/>
  <c r="I139" i="14" s="1"/>
  <c r="H138" i="14"/>
  <c r="I138" i="14" s="1"/>
  <c r="H137" i="14"/>
  <c r="I137" i="14" s="1"/>
  <c r="H136" i="14"/>
  <c r="I136" i="14" s="1"/>
  <c r="H135" i="14"/>
  <c r="I135" i="14" s="1"/>
  <c r="H134" i="14"/>
  <c r="I134" i="14" s="1"/>
  <c r="H133" i="14"/>
  <c r="I133" i="14" s="1"/>
  <c r="H132" i="14"/>
  <c r="I132" i="14" s="1"/>
  <c r="H128" i="14"/>
  <c r="I128" i="14" s="1"/>
  <c r="H127" i="14"/>
  <c r="I127" i="14" s="1"/>
  <c r="H126" i="14"/>
  <c r="I126" i="14" s="1"/>
  <c r="H125" i="14"/>
  <c r="I125" i="14" s="1"/>
  <c r="H124" i="14"/>
  <c r="I124" i="14" s="1"/>
  <c r="H123" i="14"/>
  <c r="I123" i="14" s="1"/>
  <c r="H122" i="14"/>
  <c r="I122" i="14" s="1"/>
  <c r="H118" i="14"/>
  <c r="I118" i="14" s="1"/>
  <c r="H117" i="14"/>
  <c r="I117" i="14" s="1"/>
  <c r="H116" i="14"/>
  <c r="I116" i="14" s="1"/>
  <c r="H115" i="14"/>
  <c r="I115" i="14" s="1"/>
  <c r="H114" i="14"/>
  <c r="I114" i="14" s="1"/>
  <c r="H113" i="14"/>
  <c r="I113" i="14" s="1"/>
  <c r="H112" i="14"/>
  <c r="I112" i="14" s="1"/>
  <c r="H111" i="14"/>
  <c r="I111" i="14" s="1"/>
  <c r="H107" i="14"/>
  <c r="I107" i="14" s="1"/>
  <c r="H106" i="14"/>
  <c r="I106" i="14" s="1"/>
  <c r="H105" i="14"/>
  <c r="I105" i="14" s="1"/>
  <c r="H104" i="14"/>
  <c r="I104" i="14" s="1"/>
  <c r="H100" i="14"/>
  <c r="I100" i="14" s="1"/>
  <c r="K99" i="14"/>
  <c r="J99" i="14"/>
  <c r="H99" i="14"/>
  <c r="I99" i="14" s="1"/>
  <c r="H98" i="14"/>
  <c r="I98" i="14" s="1"/>
  <c r="H97" i="14"/>
  <c r="I97" i="14" s="1"/>
  <c r="H96" i="14"/>
  <c r="I96" i="14" s="1"/>
  <c r="H95" i="14"/>
  <c r="I95" i="14" s="1"/>
  <c r="H94" i="14"/>
  <c r="I94" i="14" s="1"/>
  <c r="H93" i="14"/>
  <c r="I93" i="14" s="1"/>
  <c r="H92" i="14"/>
  <c r="I92" i="14" s="1"/>
  <c r="H91" i="14"/>
  <c r="I91" i="14" s="1"/>
  <c r="H90" i="14"/>
  <c r="I90" i="14" s="1"/>
  <c r="H89" i="14"/>
  <c r="I89" i="14" s="1"/>
  <c r="H88" i="14"/>
  <c r="I88" i="14" s="1"/>
  <c r="H87" i="14"/>
  <c r="I87" i="14" s="1"/>
  <c r="H86" i="14"/>
  <c r="I86" i="14" s="1"/>
  <c r="H85" i="14"/>
  <c r="I85" i="14" s="1"/>
  <c r="H84" i="14"/>
  <c r="I84" i="14" s="1"/>
  <c r="I83" i="14"/>
  <c r="H83" i="14"/>
  <c r="H82" i="14"/>
  <c r="I82" i="14" s="1"/>
  <c r="H81" i="14"/>
  <c r="I81" i="14" s="1"/>
  <c r="H80" i="14"/>
  <c r="I80" i="14" s="1"/>
  <c r="H79" i="14"/>
  <c r="I79" i="14" s="1"/>
  <c r="H78" i="14"/>
  <c r="I78" i="14" s="1"/>
  <c r="H77" i="14"/>
  <c r="I77" i="14" s="1"/>
  <c r="H76" i="14"/>
  <c r="I76" i="14" s="1"/>
  <c r="H75" i="14"/>
  <c r="I75" i="14" s="1"/>
  <c r="H74" i="14"/>
  <c r="I74" i="14" s="1"/>
  <c r="H73" i="14"/>
  <c r="I73" i="14" s="1"/>
  <c r="H72" i="14"/>
  <c r="I72" i="14" s="1"/>
  <c r="H71" i="14"/>
  <c r="I71" i="14" s="1"/>
  <c r="H70" i="14"/>
  <c r="I70" i="14" s="1"/>
  <c r="H69" i="14"/>
  <c r="I69" i="14" s="1"/>
  <c r="H68" i="14"/>
  <c r="I68" i="14" s="1"/>
  <c r="H67" i="14"/>
  <c r="I67" i="14" s="1"/>
  <c r="H66" i="14"/>
  <c r="I66" i="14" s="1"/>
  <c r="H65" i="14"/>
  <c r="I65" i="14" s="1"/>
  <c r="H64" i="14"/>
  <c r="I64" i="14" s="1"/>
  <c r="H63" i="14"/>
  <c r="I63" i="14" s="1"/>
  <c r="H62" i="14"/>
  <c r="I62" i="14" s="1"/>
  <c r="H61" i="14"/>
  <c r="I61" i="14" s="1"/>
  <c r="H57" i="14"/>
  <c r="I57" i="14" s="1"/>
  <c r="H56" i="14"/>
  <c r="I56" i="14" s="1"/>
  <c r="H55" i="14"/>
  <c r="I55" i="14" s="1"/>
  <c r="H54" i="14"/>
  <c r="I54" i="14" s="1"/>
  <c r="H53" i="14"/>
  <c r="I53" i="14" s="1"/>
  <c r="H52" i="14"/>
  <c r="I52" i="14" s="1"/>
  <c r="H51" i="14"/>
  <c r="I51" i="14" s="1"/>
  <c r="H50" i="14"/>
  <c r="I50" i="14" s="1"/>
  <c r="H49" i="14"/>
  <c r="I49" i="14" s="1"/>
  <c r="H48" i="14"/>
  <c r="I48" i="14" s="1"/>
  <c r="H44" i="14"/>
  <c r="I44" i="14" s="1"/>
  <c r="H43" i="14"/>
  <c r="I43" i="14" s="1"/>
  <c r="H42" i="14"/>
  <c r="I42" i="14" s="1"/>
  <c r="H41" i="14"/>
  <c r="I41" i="14" s="1"/>
  <c r="H40" i="14"/>
  <c r="I40" i="14" s="1"/>
  <c r="H39" i="14"/>
  <c r="I39" i="14" s="1"/>
  <c r="H38" i="14"/>
  <c r="I38" i="14" s="1"/>
  <c r="H37" i="14"/>
  <c r="I37" i="14" s="1"/>
  <c r="H33" i="14"/>
  <c r="I33" i="14" s="1"/>
  <c r="H32" i="14"/>
  <c r="I32" i="14" s="1"/>
  <c r="H31" i="14"/>
  <c r="I31" i="14" s="1"/>
  <c r="H30" i="14"/>
  <c r="I30" i="14" s="1"/>
  <c r="H29" i="14"/>
  <c r="I29" i="14" s="1"/>
  <c r="H28" i="14"/>
  <c r="I28" i="14" s="1"/>
  <c r="H24" i="14"/>
  <c r="I24" i="14" s="1"/>
  <c r="H23" i="14"/>
  <c r="I23" i="14" s="1"/>
  <c r="H22" i="14"/>
  <c r="I22" i="14" s="1"/>
  <c r="H21" i="14"/>
  <c r="I21" i="14" s="1"/>
  <c r="H20" i="14"/>
  <c r="I20" i="14" s="1"/>
  <c r="H19" i="14"/>
  <c r="I19" i="14" s="1"/>
  <c r="H18" i="14"/>
  <c r="I18" i="14" s="1"/>
  <c r="H17" i="14"/>
  <c r="I17" i="14" s="1"/>
  <c r="I13" i="14"/>
  <c r="I14" i="14" s="1"/>
  <c r="I141" i="14" l="1"/>
  <c r="I129" i="14"/>
  <c r="I25" i="14"/>
  <c r="I45" i="14"/>
  <c r="I119" i="14"/>
  <c r="I108" i="14"/>
  <c r="I156" i="14"/>
  <c r="I101" i="14"/>
  <c r="I34" i="14"/>
  <c r="I58" i="14"/>
  <c r="I158" i="14" l="1"/>
  <c r="I159" i="14" s="1"/>
</calcChain>
</file>

<file path=xl/sharedStrings.xml><?xml version="1.0" encoding="utf-8"?>
<sst xmlns="http://schemas.openxmlformats.org/spreadsheetml/2006/main" count="592" uniqueCount="374">
  <si>
    <t>PREFEITURA MUNICIPAL DE MUTUM                                                                                                                                                                                                                                   
CNPJ 18.348.086/0001-03
Praça Benedito Valadares nº 178 – Centro – Mutum – MG - CEP 36.955-000
Tel. (0xx33) 33121356 – Telefax (0xx33) 3312-1601
           E-mail:gabinete@mutum.mg.gov.br</t>
  </si>
  <si>
    <r>
      <t xml:space="preserve">PREFEITURA: </t>
    </r>
    <r>
      <rPr>
        <sz val="9"/>
        <rFont val="Arial"/>
        <family val="2"/>
      </rPr>
      <t>MUNICÍPIO DE MUTUM - MG</t>
    </r>
  </si>
  <si>
    <t xml:space="preserve">FORMA DE EXECUÇÃO: </t>
  </si>
  <si>
    <r>
      <t xml:space="preserve">( </t>
    </r>
    <r>
      <rPr>
        <b/>
        <sz val="12"/>
        <rFont val="Arial"/>
        <family val="2"/>
      </rPr>
      <t xml:space="preserve"> </t>
    </r>
    <r>
      <rPr>
        <b/>
        <sz val="9"/>
        <rFont val="Arial"/>
        <family val="2"/>
      </rPr>
      <t xml:space="preserve">  )                DIRETA</t>
    </r>
  </si>
  <si>
    <r>
      <t xml:space="preserve">( </t>
    </r>
    <r>
      <rPr>
        <b/>
        <sz val="12"/>
        <rFont val="Arial"/>
        <family val="2"/>
      </rPr>
      <t xml:space="preserve"> x </t>
    </r>
    <r>
      <rPr>
        <b/>
        <sz val="9"/>
        <rFont val="Arial"/>
        <family val="2"/>
      </rPr>
      <t xml:space="preserve"> )</t>
    </r>
  </si>
  <si>
    <t>INDIRETA</t>
  </si>
  <si>
    <t>LDI</t>
  </si>
  <si>
    <t>ITEM</t>
  </si>
  <si>
    <t>FONTE</t>
  </si>
  <si>
    <t>CÓDIGO</t>
  </si>
  <si>
    <t>DESCRIÇÃO</t>
  </si>
  <si>
    <t>UNIDADE</t>
  </si>
  <si>
    <t>QUANTIDADE</t>
  </si>
  <si>
    <t>PREÇO UNITÁRIO S/ LDI</t>
  </si>
  <si>
    <t>PREÇO UNITÁRIO C/ LDI</t>
  </si>
  <si>
    <t>PREÇO TOTAL</t>
  </si>
  <si>
    <t xml:space="preserve">SERVIÇOS PRELIMINARES </t>
  </si>
  <si>
    <t>1.1</t>
  </si>
  <si>
    <t>SICOR-MG</t>
  </si>
  <si>
    <t>SUBTOTAL 1:</t>
  </si>
  <si>
    <t>2.1</t>
  </si>
  <si>
    <t>ED-28427</t>
  </si>
  <si>
    <t>FORNECIMENTO E COLOCAÇÃO DE PLACA DE OBRA EM CHAPA GALVANIZADA #26, ESP. 0,45MM, DIMENSÃO (3X1,5)M, PLOTADA COM ADESIVO VINÍLICO, AFIXADA COM REBITES 4,8X40MM, EM ESTRUTURA METÁLICA DE METALON 20X20MM, ESP. 1,25MM, INCLUSIVE SUPORTE EM EUCALIPTO AUTOCLAVADO PINTADO COM TINTA PVA DUAS (2) DEMÃOS</t>
  </si>
  <si>
    <t>SUBTOTAL 2:</t>
  </si>
  <si>
    <t>3.1</t>
  </si>
  <si>
    <t>M3</t>
  </si>
  <si>
    <t>3.2</t>
  </si>
  <si>
    <t>3.3</t>
  </si>
  <si>
    <t>4.1</t>
  </si>
  <si>
    <t>M</t>
  </si>
  <si>
    <t>4.2</t>
  </si>
  <si>
    <t>4.3</t>
  </si>
  <si>
    <t>4.4</t>
  </si>
  <si>
    <t>SINAPI</t>
  </si>
  <si>
    <t>4.5</t>
  </si>
  <si>
    <t>4.6</t>
  </si>
  <si>
    <t>4.7</t>
  </si>
  <si>
    <t>U</t>
  </si>
  <si>
    <t>4.8</t>
  </si>
  <si>
    <t>m3</t>
  </si>
  <si>
    <t>m2</t>
  </si>
  <si>
    <t>SUBTOTAL 4:</t>
  </si>
  <si>
    <t>5.1</t>
  </si>
  <si>
    <t>M2</t>
  </si>
  <si>
    <t>5.2</t>
  </si>
  <si>
    <t>5.3</t>
  </si>
  <si>
    <t>SUBTOTAL 5:</t>
  </si>
  <si>
    <t>SUBTOTAL 6:</t>
  </si>
  <si>
    <t>TOTAL GERAL DA OBRA</t>
  </si>
  <si>
    <t>________________________________________________</t>
  </si>
  <si>
    <t>Claudinei Clemente de Freitas</t>
  </si>
  <si>
    <t>ENGENHEIRO CIVIL</t>
  </si>
  <si>
    <t>Prefeito Municipal</t>
  </si>
  <si>
    <t>Comprimento da via</t>
  </si>
  <si>
    <t>SAÍDAS DE CARRO</t>
  </si>
  <si>
    <t>SAÍDAS DE DRENAGEM</t>
  </si>
  <si>
    <t>Vivêncio Sathler Nunes Pereira</t>
  </si>
  <si>
    <t>3.4</t>
  </si>
  <si>
    <t>3.5</t>
  </si>
  <si>
    <t>3.6</t>
  </si>
  <si>
    <t>CREA/MG 176.231</t>
  </si>
  <si>
    <t>PLANILHA ORÇAMENTÁRIA DE CUSTOS</t>
  </si>
  <si>
    <t>UN</t>
  </si>
  <si>
    <t>KIT DE PORTA DE MADEIRA PARA PINTURA, SEMI-OCA (LEVE OU MÉDIA), PADRÃO MÉDIO, 90X210CM, ESPESSURA DE 3,5CM, ITENS INCLUSOS: DOBRADIÇAS, MONTAGEM E INSTALAÇÃO DO BATENTE, FECHADURA COM EXECUÇÃO DO FURO - FORNECIMENTO E INSTALAÇÃO. AF_12/2019</t>
  </si>
  <si>
    <t>KIT DE PORTA DE MADEIRA FRISADA, SEMI-OCA (LEVE OU MÉDIA), PADRÃO MÉDIO, 70X210CM, ESPESSURA DE 3CM, ITENS INCLUSOS: DOBRADIÇAS, MONTAGEM E INSTALAÇÃO DE BATENTE, FECHADURA COM EXECUÇÃO DO FURO - FORNECIMENTO E INSTALAÇÃO. AF_12/2019</t>
  </si>
  <si>
    <t>KIT DE PORTA DE MADEIRA FRISADA, SEMI-OCA (LEVE OU MÉDIA), PADRÃO MÉDIO, 80X210CM, ESPESSURA DE 3,5CM, ITENS INCLUSOS: DOBRADIÇAS, MONTAGEM E INSTALAÇÃO DE BATENTE, FECHADURA COM EXECUÇÃO DO FURO - FORNECIMENTO E INSTALAÇÃO. AF_12/2019</t>
  </si>
  <si>
    <t>PORTA DE ABRIR COM MOLA HIDRÁULICA, EM VIDRO TEMPERADO, 90X210 CM, ESPESSURA 10 MM, INCLUSIVE ACESSÓRIOS. AF_01/2021</t>
  </si>
  <si>
    <t>JANELA DE ALUMÍNIO DE CORRER COM 2 FOLHAS PARA VIDROS, COM VIDROS, BATENTE, ACABAMENTO COM ACETATO OU BRILHANTE E FERRAGENS. EXCLUSIVE ALIZAR E CONTRAMARCO. FORNECIMENTO E INSTALAÇÃO. AF_12/2019</t>
  </si>
  <si>
    <t>ELETRODUTO RÍGIDO ROSCÁVEL, PVC, DN 20 MM (1/2"), PARA CIRCUITOS TERMINAIS, INSTALADO EM LAJE - FORNECIMENTO E INSTALAÇÃO. AF_03/2023</t>
  </si>
  <si>
    <t>ELETRODUTO RÍGIDO ROSCÁVEL, PVC, DN 25 MM (3/4"), PARA CIRCUITOS TERMINAIS, INSTALADO EM LAJE - FORNECIMENTO E INSTALAÇÃO. AF_03/2023</t>
  </si>
  <si>
    <t>ELETRODUTO RÍGIDO ROSCÁVEL, PVC, DN 32 MM (1"), PARA CIRCUITOS TERMINAIS, INSTALADO EM LAJE - FORNECIMENTO E INSTALAÇÃO. AF_03/2023</t>
  </si>
  <si>
    <t>ELETRODUTO RÍGIDO ROSCÁVEL, PVC, DN 40 MM (1 1/4"), PARA CIRCUITOS TERMINAIS, INSTALADO EM LAJE - FORNECIMENTO E INSTALAÇÃO. AF_03/2023</t>
  </si>
  <si>
    <t>ELETRODUTO RÍGIDO ROSCÁVEL, PVC, DN 20 MM (1/2"), PARA CIRCUITOS TERMINAIS, INSTALADO EM PAREDE - FORNECIMENTO E INSTALAÇÃO. AF_03/2023</t>
  </si>
  <si>
    <t>ELETRODUTO RÍGIDO ROSCÁVEL, PVC, DN 25 MM (3/4"), PARA CIRCUITOS TERMINAIS, INSTALADO EM PAREDE - FORNECIMENTO E INSTALAÇÃO. AF_03/2023</t>
  </si>
  <si>
    <t>ELETRODUTO RÍGIDO ROSCÁVEL, PVC, DN 32 MM (1"), PARA CIRCUITOS TERMINAIS, INSTALADO EM PAREDE - FORNECIMENTO E INSTALAÇÃO. AF_03/2023</t>
  </si>
  <si>
    <t>CABO DE COBRE FLEXÍVEL ISOLADO, 1,5 MM², ANTI-CHAMA 0,6/1,0 KV, PARA CIRCUITOS TERMINAIS - FORNECIMENTO E INSTALAÇÃO. AF_03/2023</t>
  </si>
  <si>
    <t>CABO DE COBRE FLEXÍVEL ISOLADO, 2,5 MM², ANTI-CHAMA 0,6/1,0 KV, PARA CIRCUITOS TERMINAIS - FORNECIMENTO E INSTALAÇÃO. AF_03/2023</t>
  </si>
  <si>
    <t>CABO DE COBRE FLEXÍVEL ISOLADO, 4 MM², ANTI-CHAMA 0,6/1,0 KV, PARA CIRCUITOS TERMINAIS - FORNECIMENTO E INSTALAÇÃO. AF_03/2023</t>
  </si>
  <si>
    <t>CABO DE COBRE FLEXÍVEL ISOLADO, 6 MM², ANTI-CHAMA 0,6/1,0 KV, PARA CIRCUITOS TERMINAIS - FORNECIMENTO E INSTALAÇÃO. AF_03/2023</t>
  </si>
  <si>
    <t>CABO DE COBRE FLEXÍVEL ISOLADO, 10 MM², ANTI-CHAMA 0,6/1,0 KV, PARA CIRCUITOS TERMINAIS - FORNECIMENTO E INSTALAÇÃO. AF_03/2023</t>
  </si>
  <si>
    <t>CABO DE COBRE FLEXÍVEL ISOLADO, 16 MM², ANTI-CHAMA 0,6/1,0 KV, PARA CIRCUITOS TERMINAIS - FORNECIMENTO E INSTALAÇÃO. AF_03/2023</t>
  </si>
  <si>
    <t>CONDULETE DE PVC, TIPO B, PARA ELETRODUTO DE PVC SOLDÁVEL DN 20 MM (1/2''), APARENTE - FORNECIMENTO E INSTALAÇÃO. AF_10/2022</t>
  </si>
  <si>
    <t>CONDULETE DE PVC, TIPO B, PARA ELETRODUTO DE PVC SOLDÁVEL DN 25 MM (3/4''), APARENTE - FORNECIMENTO E INSTALAÇÃO. AF_10/2022</t>
  </si>
  <si>
    <t>CONDULETE DE PVC, TIPO B, PARA ELETRODUTO DE PVC SOLDÁVEL DN 32 MM (1''), APARENTE - FORNECIMENTO E INSTALAÇÃO. AF_10/2022</t>
  </si>
  <si>
    <t>CONDULETE DE PVC, TIPO LB, PARA ELETRODUTO DE PVC SOLDÁVEL DN 20 MM (1/2''), APARENTE - FORNECIMENTO E INSTALAÇÃO. AF_10/2022</t>
  </si>
  <si>
    <t>CONDULETE DE PVC, TIPO LB, PARA ELETRODUTO DE PVC SOLDÁVEL DN 25 MM (3/4''), APARENTE - FORNECIMENTO E INSTALAÇÃO. AF_10/2022</t>
  </si>
  <si>
    <t>CONDULETE DE PVC, TIPO LB, PARA ELETRODUTO DE PVC SOLDÁVEL DN 32 MM (1''), APARENTE - FORNECIMENTO E INSTALAÇÃO. AF_10/2022</t>
  </si>
  <si>
    <t>LUMINÁRIA TIPO PLAFON CIRCULAR, DE SOBREPOR, COM LED DE 12/13 W - FORNECIMENTO E INSTALAÇÃO. AF_09/2024</t>
  </si>
  <si>
    <t>TUBO EM COBRE FLEXÍVEL, DN 1/4", COM ISOLAMENTO, INSTALADO EM RAMAL DE ALIMENTAÇÃO DE AR CONDICIONADO COM CONDENSADORA INDIVIDUAL   FORNECIMENTO E INSTALAÇÃO. AF_12/2015</t>
  </si>
  <si>
    <t>TUBO EM COBRE FLEXÍVEL, DN 3/8", COM ISOLAMENTO, INSTALADO EM RAMAL DE ALIMENTAÇÃO DE AR CONDICIONADO COM CONDENSADORA INDIVIDUAL - FORNECIMENTO E INSTALAÇÃO. AF_12/2015</t>
  </si>
  <si>
    <t>ENGATE FLEXÍVEL EM PLÁSTICO BRANCO, 1/2" X 40CM - FORNECIMENTO E INSTALAÇÃO. AF_01/2020</t>
  </si>
  <si>
    <t>ALVENARIA DE VEDAÇÃO DE BLOCOS CERÂMICOS FURADOS NA HORIZONTAL DE 9X19X29 CM (ESPESSURA 9 CM) E ARGAMASSA DE ASSENTAMENTO COM PREPARO EM BETONEIRA. AF_12/2021</t>
  </si>
  <si>
    <t>EMBOÇO, EM ARGAMASSA TRAÇO 1:2:8, PREPARO MECÂNICO, APLICADO MANUALMENTE EM PAREDES INTERNAS DE AMBIENTES COM ÁREA MENOR QUE 5M², E =17,5MM, COM TALISCAS. AF_03/2024</t>
  </si>
  <si>
    <t>DEMOLIÇÃO DE PILARES E VIGAS EM CONCRETO ARMADO, DE FORMA MANUAL, SEM REAPROVEITAMENTO. AF_09/2023</t>
  </si>
  <si>
    <t>UNXMES</t>
  </si>
  <si>
    <t xml:space="preserve">LOCACAO DE ESCORA METALICA TELESCOPICA, COM ALTURA REGULAVEL DE *1,80* A *3,20* M, COM CAPACIDADE DE CARGA DE NO MINIMO 1000 KGF (10 KN), INCLUSO TRIPE E FORCADO                                                                                                                                                                                                                                                                                                                                         </t>
  </si>
  <si>
    <t>un</t>
  </si>
  <si>
    <t>m</t>
  </si>
  <si>
    <t>ED-48469</t>
  </si>
  <si>
    <t>REMOÇÃO MANUAL DE LUMINÁRIA COMPACTA (PLAFON, PAINEL LED, ETC.) EMBUTIDA OU SOBREPOR, COM REAPROVEITAMENTO, INCLUSIVE AFASTAMENTO E EMPILHAMENTO, EXCLUSIVE TRANSPORTE E RETIRADA DO MATERIAL REMOVIDO NÃO REAPROVEITÁVEL</t>
  </si>
  <si>
    <t>ED-48467</t>
  </si>
  <si>
    <t>REMOÇÃO DE LOUÇAS (LAVATÓRIO, BANHEIRA, PIA, VASO SANITÁRIO, TANQUE), COM REAPROVEITAMENTO, INCLUSIVE AFASTAMENTO E EMPILHAMENTO, EXCLUSIVE TRANSPORTE E RETIRADA DO MATERIAL REMOVIDO NÃO REAPROVEITÁVEL</t>
  </si>
  <si>
    <t>ED-28338</t>
  </si>
  <si>
    <t>DEMOLIÇÃO MANUAL DE CONSTRUÇÃO EM ALVENARIAS DE VEDAÇÃO, COM ESPESSURA MÁXIMA DE 15CM, INCLUSIVE REMOÇÃO COM REAPROVEITAMENTO DE ESQUADRIAS, AFASTAMENTO E EMPILHAMENTO, EXCLUSIVE TRANSPORTE E RETIRADA DO MATERIAL DEMOLIDO/REMOVIDO NÃO REAPROVEITÁVEL</t>
  </si>
  <si>
    <t>ED-48440</t>
  </si>
  <si>
    <t>DEMOLIÇÃO MANUAL DE CONCRETO, SEM ARMAÇÃO, INCLUSIVE AFASTAMENTO E EMPILHAMENTO, EXCLUSIVE TRANSPORTE E RETIRADA DO MATERIAL DEMOLIDO</t>
  </si>
  <si>
    <t>ED-48501</t>
  </si>
  <si>
    <t>DEMOLIÇÃO MANUAL DE REBOCO OU EMBOÇO, COM ESPESSURA DE ATÉ 55MM, INCLUSIVE AFASTAMENTO E EMPILHAMENTO, EXCLUSIVE TRANSPORTE E RETIRADA DO MATERIAL DEMOLIDO</t>
  </si>
  <si>
    <t>ED-48502</t>
  </si>
  <si>
    <t>DEMOLIÇÃO MANUAL DE REVESTIMENTO CERÂMICO, AZULEJO OU LADRILHO HIDRÁULICO, INCLUSIVE AFASTAMENTO E EMPILHAMENTO, EXCLUSIVE DEMOLIÇÃO DO REBOCO OU EMBOÇO, TRANSPORTE E RETIRADA DO MATERIAL DEMOLIDO</t>
  </si>
  <si>
    <t>ED-29551</t>
  </si>
  <si>
    <t>CORTE, DOBRA E MONTAGEM DE AÇO CA-50, DIÂMETRO 10MM, INCLUSIVE ESPAÇADOR</t>
  </si>
  <si>
    <t>Kg</t>
  </si>
  <si>
    <t>ED-31561</t>
  </si>
  <si>
    <t>FÔRMA E DESFORMA PARA PILAR COM CHAPA DE COMPENSADO PLASTIFICADO, ESP. 12MM, REAPROVEITAMENTO (3X), EXCLUSIVE ESCORAMENTO</t>
  </si>
  <si>
    <t>ED-49627</t>
  </si>
  <si>
    <t>FORNECIMENTO DE CONCRETO NÃO ESTRUTURAL, USINADO, COM FCK 15MPA, INCLUSIVE LANÇAMENTO, ADENSAMENTO E ACABAMENTO</t>
  </si>
  <si>
    <t>ED-49662</t>
  </si>
  <si>
    <t>APLICAÇÃO DE GRAUTE FLUIDO INDUSTRIALIZADO, PARA ANCORAGENS E/OU RECUPERAÇÃO EM PEÇAS ESTRUTURAIS E USO EM GERAL, INCLUSIVE PREPARO EM BETONEIRA E LANÇAMENTO</t>
  </si>
  <si>
    <t>ED-48232</t>
  </si>
  <si>
    <t>ALVENARIA DE VEDAÇÃO COM TIJOLO CERÂMICO FURADO, ESP. 14CM, PARA REVESTIMENTO, INCLUSIVE ARGAMASSA PARA ASSENTAMENTO</t>
  </si>
  <si>
    <t>ED-9903</t>
  </si>
  <si>
    <t>VERGA OU CONTRAVERGA EM CONCRETO ESTRUTURAL PARA VÃOS DE ATÉ 150CM, PREPARADO EM OBRA COM BETONEIRA, CONTROLE "A", COM FCK 20 MPA, MOLDADA IN LOCO, INCLUSIVE ARMAÇÃO</t>
  </si>
  <si>
    <t>ED-50568</t>
  </si>
  <si>
    <t>CONTRAPISO DESEMPENADO COM ARGAMASSA, TRAÇO 1:3 (CIMENTO E AREIA), ESP. 30MM, INCLUSIVE ARGAMASSA COM PREPARO MECANIZADO</t>
  </si>
  <si>
    <t>ED-50542</t>
  </si>
  <si>
    <t>REVESTIMENTO COM CERÂMICA APLICADO EM PISO, ACABAMENTO ESMALTADO, AMBIENTE INTERNO, PADRÃO EXTRA, DIMENSÃO DA PEÇA ATÉ 2025 CM2, PEI V, ASSENTAMENTO COM ARGAMASSA INDUSTRIALIZADA, INCLUSIVE REJUNTAMENTO</t>
  </si>
  <si>
    <t>ED-50771</t>
  </si>
  <si>
    <t>RODAPÉ COM REVESTIMENTO EM CERÂMICA ESMALTADA COMERCIAL, ALTURA 10CM, PEI IV, ASSENTAMENTO COM ARGAMASSA INDUSTRIALIZADA, INCLUSIVE REJUNTAMENTO</t>
  </si>
  <si>
    <t>ED-50727</t>
  </si>
  <si>
    <t>CHAPISCO COM ARGAMASSA, TRAÇO 1:3 (CIMENTO E AREIA), ESP. 5MM, APLICADO EM ALVENARIA/ESTRUTURA DE CONCRETO COM COLHER, INCLUSIVE ARGAMASSA COM PREPARO MECANIZADO</t>
  </si>
  <si>
    <t>ED-6282</t>
  </si>
  <si>
    <t>REBOCO COM ARGAMASSA, TRAÇO 1:2:8 (CIMENTO, CAL E AREIA), ESP. 25MM, APLICAÇÃO MANUAL, INCLUSIVE ARGAMASSA COM PREPARO MECANIZADO</t>
  </si>
  <si>
    <t>ED-50760</t>
  </si>
  <si>
    <t>REBOCO COM ARGAMASSA, TRAÇO 1:2:9 (CIMENTO, CAL E AREIA), COM ADITIVO IMPERMEABILIZANTE, ESP. 20MM, APLICAÇÃO MANUAL, INCLUSIVE ARGAMASSA COM PREPARO MECANIZADO, EXCLUSIVE CHAPISCO</t>
  </si>
  <si>
    <t>ED-9081</t>
  </si>
  <si>
    <t>REVESTIMENTO COM CERÂMICA APLICADO EM PAREDE, ACABAMENTO ESMALTADO, AMBIENTE INTERNO/EXTERNO, PADRÃO EXTRA, DIMENSÃO DA PEÇA ATÉ 2025 CM2, PEI III, ASSENTAMENTO COM ARGAMASSA INDUSTRIALIZADA, INCLUSIVE REJUNTAMENTO</t>
  </si>
  <si>
    <t>ED-32100</t>
  </si>
  <si>
    <t>GUARDA-CORPO INTERNO, ALTURA 110CM, EM TUBO GALVANIZADO, COM COSTURA, DIÂMETRO 2", ESP. 3MM, GRADIL COM DIVISÃO VERTICAL EM TUBO GALVANIZADO, COM COSTURA, DIÂMETRO 1", ESP. 3MM, INCLUSIVE CORRIMÃO DUPLO, EXCLUSIVE PINTURA</t>
  </si>
  <si>
    <t>ED-50505</t>
  </si>
  <si>
    <t>LIXAMENTO MANUAL EM PAREDE PARA REMOÇÃO DE TINTA</t>
  </si>
  <si>
    <t>ED-50507</t>
  </si>
  <si>
    <t>LIXAMENTO MANUAL EM SUPERFÍCIE DE MADEIRA PARA REMOÇÃO DE TINTA</t>
  </si>
  <si>
    <t>ED-50506</t>
  </si>
  <si>
    <t>LIXAMENTO MANUAL EM TETO PARA REMOÇÃO DE TINTA</t>
  </si>
  <si>
    <t>ED-50514</t>
  </si>
  <si>
    <t>PREPARAÇÃO PARA EMASSAMENTO OU PINTURA (LÁTEX/ACRÍLICA) EM PAREDE, INCLUSIVE UMA (1) DEMÃO DE SELADOR ACRÍLICO</t>
  </si>
  <si>
    <t>ED-50515</t>
  </si>
  <si>
    <t>PREPARAÇÃO PARA EMASSAMENTO OU PINTURA (LÁTEX/ACRÍLICA) EM TETO, INCLUSIVE UMA (1) DEMÃO DE SELADOR ACRÍLICO</t>
  </si>
  <si>
    <t>ED-50451</t>
  </si>
  <si>
    <t>PINTURA ACRÍLICA EM PAREDE, DUAS (2) DEMÃOS, EXCLUSIVE SELADOR ACRÍLICO E MASSA ACRÍLICA/CORRIDA (PVA)</t>
  </si>
  <si>
    <t>ED-50452</t>
  </si>
  <si>
    <t>PINTURA ACRÍLICA EM TETO, DUAS (2) DEMÃOS, EXCLUSIVE SELADOR ACRÍLICO E MASSA ACRÍLICA/CORRIDA (PVA)</t>
  </si>
  <si>
    <t>ED-28438</t>
  </si>
  <si>
    <t>PINTURA ESMALTE EM SUPERFÍCIE DE MADEIRA, DUAS (2) DEMÃOS, EXCLUSIVE FUNDO NIVELADOR E MASSA A ÓLEO</t>
  </si>
  <si>
    <t>ED-9013</t>
  </si>
  <si>
    <t>PINTURA COM TEXTURA ACRÍLICA COM DESEMPENADEIRA DE AÇO, EXCLUSIVE SELADOR ACRÍLICO/FUNDO PREPARADOR</t>
  </si>
  <si>
    <t>ED-50497</t>
  </si>
  <si>
    <t>PINTURA ESMALTE EM ESTRUTURA METÁLICA, DUAS (2) DEMÃOS, INCLUSIVE UMA (1) DEMÃO FUNDO ANTICORROSIVO</t>
  </si>
  <si>
    <t>ED-50278</t>
  </si>
  <si>
    <t>CUBA EM AÇO INOXIDÁVEL DE EMBUTIR, AISI 304, APLICAÇÃO PARA PIA (560X330X115MM), NÚMERO 2, ASSENTAMENTO EM BANCADA, INCLUSIVE VÁLVULA DE ESCOAMENTO DE METAL COM ACABAMENTO CROMADO, SIFÃO DE METAL TIPO COPO COM ACABAMENTO CROMADO, FORNECIMENTO E INSTALAÇÃO</t>
  </si>
  <si>
    <t>ED-50282</t>
  </si>
  <si>
    <t>LAVATÓRIO DE LOUÇA BRANCA COM COLUNA, TAMANHO MÉDIO, INCLUSIVE ACESSÓRIOS DE FIXAÇÃO, VÁLVULA DE ESCOAMENTO DE METAL COM ACABAMENTO CROMADO, SIFÃO DE METAL TIPO COPO COM ACABAMENTO CROMADO, FORNECIMENTO, INSTALAÇÃO E REJUNTAMENTO, EXCLUSIVE TORNEIRA E ENGATE FLEXÍVEL</t>
  </si>
  <si>
    <t>ED-50290</t>
  </si>
  <si>
    <t>TANQUE DE LOUÇA BRANCA COM COLUNA, CAPACIDADE 22 LITROS, INCLUSIVE ACESSÓRIOS DE FIXAÇÃO, VÁLVULA DE ESCOAMENTO DE METAL COM ACABAMENTO CROMADO, SIFÃO DE METAL TIPO COPO COM ACABAMENTO CROMADO, FORNECIMENTO, INSTALAÇÃO E REJUNTAMENTO, EXCLUSIVE TORNEIRA</t>
  </si>
  <si>
    <t>ED-50330</t>
  </si>
  <si>
    <t>TORNEIRA METÁLICA PARA LAVATÓRIO, ABERTURA 1/4 DE VOLTA, ACABAMENTO CROMADO, COM AREJADOR, APLICAÇÃO DE MESA, INCLUSIVE ENGATE FLEXÍVEL METÁLICO, FORNECIMENTO E INSTALAÇÃO</t>
  </si>
  <si>
    <t>ED-50331</t>
  </si>
  <si>
    <t>TORNEIRA METÁLICA PARA TANQUE, ACABAMENTO CROMADO, BICO COM ROSCA, INCLUSIVE FORNECIMENTO E INSTALAÇÃO</t>
  </si>
  <si>
    <t>ED-50297</t>
  </si>
  <si>
    <t>BACIA SANITÁRIA (VASO) DE LOUÇA COM CAIXA ACOPLADA, COR BRANCA, INCLUSIVE ACESSÓRIOS DE FIXAÇÃO/VEDAÇÃO, ENGATE FLEXÍVEL METÁLICO, FORNECIMENTO, INSTALAÇÃO E REJUNTAMENTO</t>
  </si>
  <si>
    <t>ED-48165</t>
  </si>
  <si>
    <t>BARRA DE APOIO EM AÇO INOX POLIDO EM "L", DN 1.1/4" (31,75MM), PARA ACESSIBILIDADE (PMR/PCR), COMPRIMENTO 140CM, INSTALADO EM PAREDE, INCLUSIVE FORNECIMENTO, INSTALAÇÃO E ACESSÓRIOS PARA FIXAÇÃO</t>
  </si>
  <si>
    <t>ED-48167</t>
  </si>
  <si>
    <t>BARRA DE APOIO EM AÇO INOX POLIDO PARA LAVATÓRIO DE CANTO, DN 1.1/4" (31,75MM), PARA ACESSIBILIDADE (PMR/PCR), INSTALADO EM PAREDE, INCLUSIVE FORNECIMENTO, INSTALAÇÃO E ACESSÓRIOS PARA FIXAÇÃO</t>
  </si>
  <si>
    <t>ED-48345</t>
  </si>
  <si>
    <t>BANCADA EM MÁRMORE BRANCO E = 3 CM, APOIADA EM CONSOLE DE METALON 20 X 30 MM</t>
  </si>
  <si>
    <t>INSTALAÇÕES ELÉTRICAS</t>
  </si>
  <si>
    <t>ED-15739</t>
  </si>
  <si>
    <t>CONJUNTO DE DOIS (2) INTERRUPTORES SIMPLES, CORRENTE 10A, TENSÃO 250V, (10A-250V), COM PLACA 4"X2" DE DOIS (2) POSTOS, INCLUSIVE FORNECIMENTO, INSTALAÇÃO, SUPORTE, MÓDULO E PLACA</t>
  </si>
  <si>
    <t>ED-15771</t>
  </si>
  <si>
    <t>CONJUNTO DE DOIS (2) INTERRUPTORES SIMPLES, CORRENTE 10A, TENSÃO 250V, (10A-250V) E UMA (1) TOMADA PADRÃO, TRÊS (3) POLOS, CORRENTE 10A, TENSÃO 250V, (2P+T/10A-250V), COM PLACA 4"X2" DE TRÊS (3) POSTOS, INCLUSIVE FORNECIMENTO, INSTALAÇÃO, SUPORTE, MÓDULO E PLACA</t>
  </si>
  <si>
    <t>ED-15755</t>
  </si>
  <si>
    <t>CONJUNTO DE DUAS (2) TOMADAS PADRÃO, TRÊS (3) POLOS, CORRENTE 10A, TENSÃO 250V, (2P+T/10A-250V), COM PLACA 4"X2" DE DOIS (2) POSTOS, INCLUSIVE FORNECIMENTO, INSTALAÇÃO, SUPORTE, MÓDULO E PLACA</t>
  </si>
  <si>
    <t>ED-15742</t>
  </si>
  <si>
    <t>CONJUNTO DE TRÊS (3) INTERRUPTORES BIPOLAR SIMPLES, CORRENTE 10A, TENSÃO 250V, (10A-250V), COM PLACA 4"X2" DE TRÊS (3) POSTOS, INCLUSIVE FORNECIMENTO, INSTALAÇÃO, SUPORTE, MÓDULO E PLACA</t>
  </si>
  <si>
    <t>ED-15765</t>
  </si>
  <si>
    <t>CONJUNTO DE UM (1) INTERRUPTOR SIMPLES, CORRENTE 10A, TENSÃO 250V, (10A-250V) E UMA (1) TOMADA PADRÃO, TRÊS (3) POLOS, CORRENTE 10A, TENSÃO 250V, (2P+T/10A-250V), COM PLACA 4"X2" DE DOIS (2) POSTOS, INCLUSIVE FORNECIMENTO, INSTALAÇÃO, SUPORTE, MÓDULO E PLACA</t>
  </si>
  <si>
    <t>ED-15761</t>
  </si>
  <si>
    <t>CONJUNTO DE UMA (1) TOMADA PADRÃO, TRÊS (3) POLOS, CORRENTE 10A, TENSÃO 250V, (2P+T/10A-250V) E UMA (1) TOMADA PADRÃO, TRÊS (3) POLOS, CORRENTE 20A, TENSÃO 250V, (2P+T/20A-250V), COM PLACA 4"X2" DE DOIS (2) POSTOS, INCLUSIVE FORNECIMENTO, INSTALAÇÃO, SUPORTE, MÓDULO E PLACA</t>
  </si>
  <si>
    <t>ED-20586</t>
  </si>
  <si>
    <t>ENTRADA DE ENERGIA AÉREA, TIPO C6, PADRÃO CEMIG, CARGA INSTALADA DE 47,1KVA ATÉ 57KVA, TRIFÁSICO, COM SAÍDA SUBTERRÂNEA, INCLUSIVE POSTE, CAIXA PARA MEDIDOR, DISJUNTOR, BARRAMENTO, ATERRAMENTO E ACESSÓRIOS</t>
  </si>
  <si>
    <t>ED-49499</t>
  </si>
  <si>
    <t>QUADRO DE DISTRIBUIÇÃO PARA 12 MÓDULOS COM BARRAMENTO E CHAVE</t>
  </si>
  <si>
    <t>ED-34474</t>
  </si>
  <si>
    <t>DISJUNTOR BIPOLAR TIPO DIN, CORRENTE NOMINAL DE 16A, FORNECIMENTO E INSTALAÇÃO, INCLUSIVE TERMINAL ILHÓS</t>
  </si>
  <si>
    <t>ED-34475</t>
  </si>
  <si>
    <t>DISJUNTOR BIPOLAR TIPO DIN, CORRENTE NOMINAL DE 20A, FORNECIMENTO E INSTALAÇÃO, INCLUSIVE TERMINAL ILHÓS</t>
  </si>
  <si>
    <t>ED-34476</t>
  </si>
  <si>
    <t>DISJUNTOR BIPOLAR TIPO DIN, CORRENTE NOMINAL DE 25A, FORNECIMENTO E INSTALAÇÃO, INCLUSIVE TERMINAL ILHÓS</t>
  </si>
  <si>
    <t>ED-34477</t>
  </si>
  <si>
    <t>DISJUNTOR BIPOLAR TIPO DIN, CORRENTE NOMINAL DE 32A, FORNECIMENTO E INSTALAÇÃO, INCLUSIVE TERMINAL ILHÓS</t>
  </si>
  <si>
    <t>ED-34478</t>
  </si>
  <si>
    <t>DISJUNTOR BIPOLAR TIPO DIN, CORRENTE NOMINAL DE 40A, FORNECIMENTO E INSTALAÇÃO, INCLUSIVE TERMINAL ILHÓS</t>
  </si>
  <si>
    <t>ED-34479</t>
  </si>
  <si>
    <t>DISJUNTOR BIPOLAR TIPO DIN, CORRENTE NOMINAL DE 50A, FORNECIMENTO E INSTALAÇÃO, INCLUSIVE TERMINAL ILHÓS</t>
  </si>
  <si>
    <t>ED-34460</t>
  </si>
  <si>
    <t>DISJUNTOR MONOPOLAR TIPO DIN, CORRENTE NOMINAL DE 10A, FORNECIMENTO E INSTALAÇÃO, INCLUSIVE TERMINAL ILHÓS</t>
  </si>
  <si>
    <t>ED-34462</t>
  </si>
  <si>
    <t>DISJUNTOR MONOPOLAR TIPO DIN, CORRENTE NOMINAL DE 20A, FORNECIMENTO E INSTALAÇÃO, INCLUSIVE TERMINAL ILHÓS</t>
  </si>
  <si>
    <t>ED-34463</t>
  </si>
  <si>
    <t>DISJUNTOR MONOPOLAR TIPO DIN, CORRENTE NOMINAL DE 25A, FORNECIMENTO E INSTALAÇÃO, INCLUSIVE TERMINAL ILHÓS</t>
  </si>
  <si>
    <t>ED-34490</t>
  </si>
  <si>
    <t>DISJUNTOR TRIPOLAR TIPO DIN, CORRENTE NOMINAL DE 32A, FORNECIMENTO E INSTALAÇÃO, INCLUSIVE TERMINAL ILHÓS</t>
  </si>
  <si>
    <t>ED-34493</t>
  </si>
  <si>
    <t>DISJUNTOR TRIPOLAR TIPO DIN, CORRENTE NOMINAL DE 63A, FORNECIMENTO E INSTALAÇÃO, INCLUSIVE TERMINAL ILHÓS</t>
  </si>
  <si>
    <t>ED-15762</t>
  </si>
  <si>
    <t>CONJUNTO DE DUAS (2) TOMADAS DE DADOS (CONECTOR RJ45 CAT.6E), COM PLACA 4"X2" DE DOIS (2) POSTOS, INCLUSIVE FORNECIMENTO, INSTALAÇÃO, SUPORTE, MÓDULO E PLACA</t>
  </si>
  <si>
    <t>INSTALAÇÕES HIDROSSANITÁRIAS</t>
  </si>
  <si>
    <t>ED-50194</t>
  </si>
  <si>
    <t>BASE DECORATIVA PARA EXTINTORES</t>
  </si>
  <si>
    <t>ED-50193</t>
  </si>
  <si>
    <t>EXTINTOR DE INCÊNDIO TIPO PÓ QUÍMICO 2-A:20-B:C, CAPACIDADE 6 KG</t>
  </si>
  <si>
    <t>ED-26989</t>
  </si>
  <si>
    <t>LUMINÁRIA DE EMERGÊNCIA AUTÔNOMA, TIPO LED POTÊNCIA TOTAL DE 2W, FORNECIMENTO E INSTALAÇÃO</t>
  </si>
  <si>
    <t>ED-51151</t>
  </si>
  <si>
    <t>ESPELHO CRISTAL COM MOLDURA EM ALUMÍNIO, DIMENSÃO (60X90)CM, COM ESP. 4MM, INCLUSIVE FIXAÇÃO COM ADESIVO/SELANTE A BASE DE POLIURETANO, FORNECIMENTO E INSTALAÇÃO</t>
  </si>
  <si>
    <t>ED-50199</t>
  </si>
  <si>
    <t>PLACA FOTOLUMINESCENTE PARA SINALIZAÇÃO DE EMERGÊNCIA, TIPO "E5", DIMENSÃO (300X300)MM, INCLUSIVE FIXAÇÃO</t>
  </si>
  <si>
    <t>ED-32246</t>
  </si>
  <si>
    <t>PLACA FOTOLUMINESCENTE PARA SINALIZAÇÃO DE EMERGÊNCIA, TIPO "M1", DIMENSÃO (400X600)MM, INCLUSIVE FIXAÇÃO</t>
  </si>
  <si>
    <t>ED-32247</t>
  </si>
  <si>
    <t>PLACA FOTOLUMINESCENTE PARA SINALIZAÇÃO DE EMERGÊNCIA, TIPO "M2", DIMENSÃO (380X190)MM, INCLUSIVE FIXAÇÃO</t>
  </si>
  <si>
    <t>ED-50202</t>
  </si>
  <si>
    <t>PLACA FOTOLUMINESCENTE PARA SINALIZAÇÃO DE EMERGÊNCIA, TIPO "S1", DIMENSÃO (380X190)MM, INCLUSIVE FIXAÇÃO</t>
  </si>
  <si>
    <t>ED-50205</t>
  </si>
  <si>
    <t>PLACA FOTOLUMINESCENTE PARA SINALIZAÇÃO DE EMERGÊNCIA, TIPO "S12", DIMENSÃO (380X190)MM, INCLUSIVE FIXAÇÃO</t>
  </si>
  <si>
    <t>ED-50201</t>
  </si>
  <si>
    <t>PLACA FOTOLUMINESCENTE PARA SINALIZAÇÃO DE EMERGÊNCIA, TIPO "S2", DIMENSÃO (380X190)MM, INCLUSIVE FIXAÇÃO</t>
  </si>
  <si>
    <t>ED-29400</t>
  </si>
  <si>
    <t>PLACA FOTOLUMINESCENTE PARA SINALIZAÇÃO DE EMERGÊNCIA, TIPO "S3", DIMENSÃO (380X190)MM, INCLUSIVE FIXAÇÃO</t>
  </si>
  <si>
    <t>ED-29403</t>
  </si>
  <si>
    <t>PLACA FOTOLUMINESCENTE PARA SINALIZAÇÃO DE EMERGÊNCIA, TIPO "S6", DIMENSÃO (380X190)MM, INCLUSIVE FIXAÇÃO</t>
  </si>
  <si>
    <t>ED-50223</t>
  </si>
  <si>
    <t>PONTO DE EMBUTIR PARA ESGOTO EM TUBO PVC RÍGIDO, PB - SÉRIE NORMAL, DN 40MM (1.1/2"), EMBUTIDO NA ALVENARIA/PISO, COM ALTURA (SAÍDA) DE 50CM DO PISO, COM DISTÂNCIA DE ATÉ CINCO (5) METROS DO RAMAL DE ESGOTO, EXCLUSIVE ESCAVAÇÃO, INCLUSIVE CONEXÕES E FIXAÇÃO DO TUBO COM ENCHIMENTO DO RASGO NA ALVENARIA/CONCRETO COM ARGAMASSA</t>
  </si>
  <si>
    <t>ED-50225</t>
  </si>
  <si>
    <t>PONTO DE EMBUTIR PARA ESGOTO EM TUBO PVC RÍGIDO, PBV - SÉRIE NORMAL, DN 100MM (4"), EMBUTIDO EM PISO COM DISTÂNCIA DE ATÉ CINCO (5) METROS DO RAMAL DE ESGOTO, INCLUSIVE CONEXÕES E FIXAÇÃO DO TUBO COM ENCHIMENTO DO RASGO NO CONCRETO COM ARGAMASSA</t>
  </si>
  <si>
    <t>SERVIÇOS COMPLEMENTARES</t>
  </si>
  <si>
    <t>ED-50705</t>
  </si>
  <si>
    <t>ENCHIMENTO DE RASGO EM ALVENARIA/CONCRETO COM ARGAMASSA, DIÂMETRO DE 32MM A 50MM (1.1/4" A 2"), INCLUSIVE ARGAMASSA, TRAÇO 1:2:8 (CIMENTO, CAL E AREIA), COM PREPARO MECANIZADO</t>
  </si>
  <si>
    <t>ED-50708</t>
  </si>
  <si>
    <t>RASGO EM ALVENARIA PARA PASSAGEM DE ELETRODUTO/TUBULAÇÃO, DIÂMETROS DE 32MM A 50MM (1.1/4" A 2"), EXCLUSIVE ENCHIMENTO</t>
  </si>
  <si>
    <t>ED-29123</t>
  </si>
  <si>
    <t>FURO EM CONCRETO, PARA ELEMENTO ESTRUTURAL DE LAJE, COM DIÂMETRO MAIORES QUE 25MM (1") E MENORES QUE 32MM(1.1/4"), EXCLUSIVE FORNECIMENTO DE ANDAIME OU PLATAFORMA</t>
  </si>
  <si>
    <t>ED-51131</t>
  </si>
  <si>
    <t>CARGA MANUAL DE MATERIAL DE QUALQUER NATUREZA SOBRE CAMINHÃO, EXCLUSIVE TRANSPORTE</t>
  </si>
  <si>
    <t>ED-51125</t>
  </si>
  <si>
    <t>TRANSPORTE DE MATERIAL DEMOLIDO EM CAÇAMBA, EXCLUSIVE CARGA MANUAL OU MECÂNICA</t>
  </si>
  <si>
    <t>PR A1</t>
  </si>
  <si>
    <t>CO-27431</t>
  </si>
  <si>
    <t>PROJETO EXECUTIVO DE INSTALAÇÕES ELÉTRICAS</t>
  </si>
  <si>
    <t>CO-27468</t>
  </si>
  <si>
    <t>PROJETO EXECUTIVO DE PREVENÇÃO E COMBATE A INCÊNDIO</t>
  </si>
  <si>
    <t>SINAPI-I</t>
  </si>
  <si>
    <r>
      <t xml:space="preserve">OBRA: </t>
    </r>
    <r>
      <rPr>
        <sz val="9"/>
        <rFont val="Arial"/>
        <family val="2"/>
      </rPr>
      <t>REFORMA E ADEQUAÇÃO À ACESSIBILIDADE DA CASA DA CULTURA MUNICIPAL DE MUTUM - MG</t>
    </r>
  </si>
  <si>
    <r>
      <t>ENDEREÇO:</t>
    </r>
    <r>
      <rPr>
        <sz val="9"/>
        <rFont val="Arial"/>
        <family val="2"/>
      </rPr>
      <t xml:space="preserve"> RUA DOM CAVATI, 391</t>
    </r>
  </si>
  <si>
    <r>
      <t xml:space="preserve">REGIÃO/MÊS DE REFERÊNCIA: </t>
    </r>
    <r>
      <rPr>
        <sz val="9"/>
        <rFont val="Arial"/>
        <family val="2"/>
      </rPr>
      <t>SISTEMA DE CUSTOS E ORÇAMENTOS REFERENCIAIS DE MINAS GERAIS  -  SEINFRA-MG / DER-MG - S I C O R - M G - REGIÃO LESTE - VIGÊNCIA: 07/2024 | SINAPI REF INSUMOS COMPOSIÇÕES MG 2024/07 NÃO DESONERADO</t>
    </r>
  </si>
  <si>
    <r>
      <t xml:space="preserve">PRAZO DE EXECUÇÃO: </t>
    </r>
    <r>
      <rPr>
        <sz val="9"/>
        <rFont val="Arial"/>
        <family val="2"/>
      </rPr>
      <t>2 MESES</t>
    </r>
  </si>
  <si>
    <t>REMOÇÕES E DEMOLIÇÕES</t>
  </si>
  <si>
    <t>2.2</t>
  </si>
  <si>
    <t>2.3</t>
  </si>
  <si>
    <t>2.4</t>
  </si>
  <si>
    <t>2.5</t>
  </si>
  <si>
    <t>2.6</t>
  </si>
  <si>
    <t>REFOÇO DE ESTRUTURA</t>
  </si>
  <si>
    <t>ALVENARIA E REVESTIMENTO</t>
  </si>
  <si>
    <t>SUBTOTAL 3:</t>
  </si>
  <si>
    <t>5.4</t>
  </si>
  <si>
    <t>5.5</t>
  </si>
  <si>
    <t>5.6</t>
  </si>
  <si>
    <t>5.7</t>
  </si>
  <si>
    <t>5.8</t>
  </si>
  <si>
    <t>5.9</t>
  </si>
  <si>
    <t>5.10</t>
  </si>
  <si>
    <t>REVESTIMENTO PISO</t>
  </si>
  <si>
    <t>6.1</t>
  </si>
  <si>
    <t>6.2</t>
  </si>
  <si>
    <t>6.3</t>
  </si>
  <si>
    <t>6.4</t>
  </si>
  <si>
    <t>6.5</t>
  </si>
  <si>
    <t>6.6</t>
  </si>
  <si>
    <t>6.7</t>
  </si>
  <si>
    <t>6.8</t>
  </si>
  <si>
    <t>6.9</t>
  </si>
  <si>
    <t>6.10</t>
  </si>
  <si>
    <t>6.11</t>
  </si>
  <si>
    <t>6.12</t>
  </si>
  <si>
    <t>6.13</t>
  </si>
  <si>
    <t>6.14</t>
  </si>
  <si>
    <t>6.15</t>
  </si>
  <si>
    <t>6.16</t>
  </si>
  <si>
    <t>7.1</t>
  </si>
  <si>
    <t>7.2</t>
  </si>
  <si>
    <t>7.3</t>
  </si>
  <si>
    <t>7.4</t>
  </si>
  <si>
    <t>ESQUADRIAS</t>
  </si>
  <si>
    <t>SUBTOTAL 7:</t>
  </si>
  <si>
    <t>8.1</t>
  </si>
  <si>
    <t>8.2</t>
  </si>
  <si>
    <t>8.3</t>
  </si>
  <si>
    <t>8.4</t>
  </si>
  <si>
    <t>8.5</t>
  </si>
  <si>
    <t>8.6</t>
  </si>
  <si>
    <t>8.7</t>
  </si>
  <si>
    <t>8.8</t>
  </si>
  <si>
    <t>SUBTOTAL 8:</t>
  </si>
  <si>
    <t>PINTURA PAREDES E TETO</t>
  </si>
  <si>
    <t>9.1</t>
  </si>
  <si>
    <t>9.2</t>
  </si>
  <si>
    <t>9.3</t>
  </si>
  <si>
    <t>9.4</t>
  </si>
  <si>
    <t>9.5</t>
  </si>
  <si>
    <t>9.6</t>
  </si>
  <si>
    <t>9.7</t>
  </si>
  <si>
    <t>SUBTOTAL 9:</t>
  </si>
  <si>
    <t>SUBTOTAL9:</t>
  </si>
  <si>
    <t>10.1</t>
  </si>
  <si>
    <t>10.2</t>
  </si>
  <si>
    <t>10.3</t>
  </si>
  <si>
    <t xml:space="preserve">TOTAL </t>
  </si>
  <si>
    <t>2.7</t>
  </si>
  <si>
    <t>2.8</t>
  </si>
  <si>
    <t>10.4</t>
  </si>
  <si>
    <t>10.5</t>
  </si>
  <si>
    <t>6.17</t>
  </si>
  <si>
    <t>6.18</t>
  </si>
  <si>
    <t>6.19</t>
  </si>
  <si>
    <t>6.20</t>
  </si>
  <si>
    <t>6.21</t>
  </si>
  <si>
    <t>6.22</t>
  </si>
  <si>
    <t>6.23</t>
  </si>
  <si>
    <t>6.24</t>
  </si>
  <si>
    <t>6.25</t>
  </si>
  <si>
    <t>6.26</t>
  </si>
  <si>
    <t>6.27</t>
  </si>
  <si>
    <t>6.28</t>
  </si>
  <si>
    <t>6.29</t>
  </si>
  <si>
    <t>6.30</t>
  </si>
  <si>
    <t>6.31</t>
  </si>
  <si>
    <t>6.32</t>
  </si>
  <si>
    <t>6.33</t>
  </si>
  <si>
    <t>6.34</t>
  </si>
  <si>
    <t>6.35</t>
  </si>
  <si>
    <t>6.36</t>
  </si>
  <si>
    <t>6.37</t>
  </si>
  <si>
    <t>PREVENÇÃO E CONBATE A INCÊNDIO E PÂNICO</t>
  </si>
  <si>
    <t>11.1</t>
  </si>
  <si>
    <t>11.2</t>
  </si>
  <si>
    <t>11.3</t>
  </si>
  <si>
    <t>11.4</t>
  </si>
  <si>
    <t>11.5</t>
  </si>
  <si>
    <t>11.6</t>
  </si>
  <si>
    <t>11.7</t>
  </si>
  <si>
    <t>11.8</t>
  </si>
  <si>
    <t>11.9</t>
  </si>
  <si>
    <t>11.10</t>
  </si>
  <si>
    <t>11.11</t>
  </si>
  <si>
    <t>11.12</t>
  </si>
  <si>
    <t>10.6</t>
  </si>
  <si>
    <t>10.7</t>
  </si>
  <si>
    <t>10.8</t>
  </si>
  <si>
    <t>10.9</t>
  </si>
  <si>
    <r>
      <t xml:space="preserve">DATA: </t>
    </r>
    <r>
      <rPr>
        <sz val="9"/>
        <rFont val="Arial"/>
        <family val="2"/>
      </rPr>
      <t>31/10/2024</t>
    </r>
  </si>
  <si>
    <r>
      <t>FOLHAS:</t>
    </r>
    <r>
      <rPr>
        <sz val="9"/>
        <rFont val="Arial"/>
        <family val="2"/>
      </rPr>
      <t xml:space="preserve"> 08</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</si>
</sst>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R$&quot;\ * #,##0.00_-;\-&quot;R$&quot;\ * #,##0.00_-;_-&quot;R$&quot;\ * &quot;-&quot;??_-;_-@_-"/>
    <numFmt numFmtId="43" formatCode="_-* #,##0.00_-;\-* #,##0.00_-;_-* &quot;-&quot;??_-;_-@_-"/>
  </numFmts>
  <fonts count="12" x14ac:knownFonts="1">
    <font>
      <sz val="10"/>
      <color rgb="FF000000"/>
      <name val="Arial"/>
      <scheme val="minor"/>
    </font>
    <font>
      <sz val="10"/>
      <name val="Arial"/>
      <family val="2"/>
    </font>
    <font>
      <sz val="10"/>
      <color rgb="FF000000"/>
      <name val="Arial"/>
      <family val="2"/>
      <scheme val="minor"/>
    </font>
    <font>
      <sz val="8"/>
      <name val="Arial"/>
      <family val="2"/>
    </font>
    <font>
      <sz val="10"/>
      <color rgb="FF000000"/>
      <name val="Arial"/>
      <family val="2"/>
      <scheme val="minor"/>
    </font>
    <font>
      <b/>
      <sz val="10"/>
      <name val="Arial"/>
      <family val="2"/>
    </font>
    <font>
      <b/>
      <sz val="9"/>
      <name val="Arial"/>
      <family val="2"/>
    </font>
    <font>
      <sz val="9"/>
      <name val="Arial"/>
      <family val="2"/>
    </font>
    <font>
      <b/>
      <sz val="12"/>
      <name val="Arial"/>
      <family val="2"/>
    </font>
    <font>
      <b/>
      <sz val="11"/>
      <name val="Arial"/>
      <family val="2"/>
    </font>
    <font>
      <b/>
      <sz val="8"/>
      <name val="Arial"/>
      <family val="2"/>
    </font>
    <font>
      <b/>
      <sz val="14"/>
      <name val="Arial"/>
      <family val="2"/>
    </font>
  </fonts>
  <fills count="4">
    <fill>
      <patternFill patternType="none"/>
    </fill>
    <fill>
      <patternFill patternType="gray125"/>
    </fill>
    <fill>
      <patternFill patternType="solid">
        <fgColor theme="0"/>
        <bgColor indexed="64"/>
      </patternFill>
    </fill>
    <fill>
      <patternFill patternType="solid">
        <fgColor theme="2" tint="-0.14999847407452621"/>
        <bgColor indexed="64"/>
      </patternFill>
    </fill>
  </fills>
  <borders count="39">
    <border>
      <left/>
      <right/>
      <top/>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9"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1" fillId="0" borderId="1"/>
  </cellStyleXfs>
  <cellXfs count="123">
    <xf numFmtId="0" fontId="0" fillId="0" borderId="0" xfId="0" applyFont="1" applyAlignment="1"/>
    <xf numFmtId="0" fontId="1" fillId="0" borderId="1" xfId="4" applyFill="1" applyAlignment="1">
      <alignment vertical="center"/>
    </xf>
    <xf numFmtId="0" fontId="5" fillId="0" borderId="10" xfId="4" applyFont="1" applyFill="1" applyBorder="1" applyAlignment="1">
      <alignment horizontal="center" vertical="center"/>
    </xf>
    <xf numFmtId="0" fontId="5" fillId="0" borderId="11" xfId="4" applyFont="1" applyFill="1" applyBorder="1" applyAlignment="1">
      <alignment horizontal="center" vertical="center"/>
    </xf>
    <xf numFmtId="0" fontId="5" fillId="0" borderId="12" xfId="4" applyFont="1" applyFill="1" applyBorder="1" applyAlignment="1">
      <alignment horizontal="center" vertical="center"/>
    </xf>
    <xf numFmtId="0" fontId="1" fillId="0" borderId="1" xfId="4" applyFill="1" applyBorder="1" applyAlignment="1">
      <alignment vertical="center"/>
    </xf>
    <xf numFmtId="0" fontId="6" fillId="0" borderId="29" xfId="4" applyFont="1" applyFill="1" applyBorder="1" applyAlignment="1">
      <alignment horizontal="center" vertical="center"/>
    </xf>
    <xf numFmtId="0" fontId="6" fillId="0" borderId="30" xfId="4" applyFont="1" applyFill="1" applyBorder="1" applyAlignment="1">
      <alignment horizontal="left" vertical="center"/>
    </xf>
    <xf numFmtId="0" fontId="6" fillId="0" borderId="5" xfId="4" applyFont="1" applyFill="1" applyBorder="1" applyAlignment="1">
      <alignment vertical="center"/>
    </xf>
    <xf numFmtId="0" fontId="6" fillId="0" borderId="1" xfId="4" applyFont="1" applyFill="1" applyBorder="1" applyAlignment="1">
      <alignment vertical="center"/>
    </xf>
    <xf numFmtId="0" fontId="6" fillId="0" borderId="31" xfId="4" applyFont="1" applyFill="1" applyBorder="1" applyAlignment="1">
      <alignment vertical="center"/>
    </xf>
    <xf numFmtId="0" fontId="6" fillId="0" borderId="10" xfId="4" applyFont="1" applyFill="1" applyBorder="1" applyAlignment="1">
      <alignment horizontal="center" vertical="center"/>
    </xf>
    <xf numFmtId="10" fontId="6" fillId="0" borderId="12" xfId="1" applyNumberFormat="1" applyFont="1" applyFill="1" applyBorder="1" applyAlignment="1">
      <alignment horizontal="center" vertical="center"/>
    </xf>
    <xf numFmtId="0" fontId="5" fillId="0" borderId="33" xfId="4" applyFont="1" applyFill="1" applyBorder="1" applyAlignment="1">
      <alignment horizontal="center" vertical="center"/>
    </xf>
    <xf numFmtId="0" fontId="5" fillId="0" borderId="34" xfId="4" applyFont="1" applyFill="1" applyBorder="1" applyAlignment="1">
      <alignment horizontal="center" vertical="center"/>
    </xf>
    <xf numFmtId="0" fontId="5" fillId="0" borderId="35" xfId="4" applyFont="1" applyFill="1" applyBorder="1" applyAlignment="1">
      <alignment horizontal="center" vertical="center"/>
    </xf>
    <xf numFmtId="0" fontId="5" fillId="0" borderId="35" xfId="4" applyFont="1" applyFill="1" applyBorder="1" applyAlignment="1">
      <alignment horizontal="center" vertical="center" wrapText="1"/>
    </xf>
    <xf numFmtId="0" fontId="5" fillId="0" borderId="36" xfId="4" applyFont="1" applyFill="1" applyBorder="1" applyAlignment="1">
      <alignment horizontal="center" vertical="center" wrapText="1"/>
    </xf>
    <xf numFmtId="2" fontId="6" fillId="0" borderId="14" xfId="2" applyNumberFormat="1" applyFont="1" applyFill="1" applyBorder="1" applyAlignment="1">
      <alignment horizontal="center" vertical="center" wrapText="1"/>
    </xf>
    <xf numFmtId="4" fontId="9" fillId="0" borderId="14" xfId="4" applyNumberFormat="1" applyFont="1" applyFill="1" applyBorder="1" applyAlignment="1">
      <alignment horizontal="right" vertical="center" wrapText="1"/>
    </xf>
    <xf numFmtId="44" fontId="9" fillId="0" borderId="14" xfId="3" applyFont="1" applyFill="1" applyBorder="1" applyAlignment="1">
      <alignment horizontal="right" vertical="center" wrapText="1"/>
    </xf>
    <xf numFmtId="44" fontId="9" fillId="0" borderId="24" xfId="3" applyFont="1" applyFill="1" applyBorder="1" applyAlignment="1">
      <alignment horizontal="right" vertical="center" wrapText="1"/>
    </xf>
    <xf numFmtId="0" fontId="7" fillId="0" borderId="37" xfId="4" applyFont="1" applyFill="1" applyBorder="1" applyAlignment="1">
      <alignment horizontal="center" vertical="center" wrapText="1"/>
    </xf>
    <xf numFmtId="0" fontId="7" fillId="0" borderId="25" xfId="4" applyFont="1" applyFill="1" applyBorder="1" applyAlignment="1">
      <alignment horizontal="center" vertical="center" wrapText="1"/>
    </xf>
    <xf numFmtId="49" fontId="7" fillId="2" borderId="14" xfId="4" applyNumberFormat="1" applyFont="1" applyFill="1" applyBorder="1" applyAlignment="1">
      <alignment horizontal="center" vertical="center" wrapText="1"/>
    </xf>
    <xf numFmtId="0" fontId="7" fillId="0" borderId="14" xfId="4" applyFont="1" applyFill="1" applyBorder="1" applyAlignment="1">
      <alignment horizontal="left" vertical="center" wrapText="1"/>
    </xf>
    <xf numFmtId="0" fontId="1" fillId="0" borderId="1" xfId="4" applyFont="1" applyFill="1" applyAlignment="1">
      <alignment vertical="center"/>
    </xf>
    <xf numFmtId="49" fontId="7" fillId="2" borderId="14" xfId="4" quotePrefix="1" applyNumberFormat="1" applyFont="1" applyFill="1" applyBorder="1" applyAlignment="1">
      <alignment horizontal="center" vertical="center" wrapText="1"/>
    </xf>
    <xf numFmtId="44" fontId="9" fillId="0" borderId="24" xfId="3" applyFont="1" applyFill="1" applyBorder="1" applyAlignment="1">
      <alignment horizontal="center" vertical="center" wrapText="1"/>
    </xf>
    <xf numFmtId="0" fontId="7" fillId="2" borderId="14" xfId="4" applyNumberFormat="1" applyFont="1" applyFill="1" applyBorder="1" applyAlignment="1">
      <alignment horizontal="center" vertical="center" wrapText="1"/>
    </xf>
    <xf numFmtId="0" fontId="7" fillId="2" borderId="14" xfId="4" quotePrefix="1" applyNumberFormat="1" applyFont="1" applyFill="1" applyBorder="1" applyAlignment="1">
      <alignment horizontal="center" vertical="center" wrapText="1"/>
    </xf>
    <xf numFmtId="4" fontId="3" fillId="0" borderId="1" xfId="4" applyNumberFormat="1" applyFont="1" applyFill="1" applyAlignment="1">
      <alignment horizontal="center" vertical="center" wrapText="1"/>
    </xf>
    <xf numFmtId="0" fontId="3" fillId="0" borderId="1" xfId="4" applyFont="1" applyFill="1" applyAlignment="1">
      <alignment horizontal="center" vertical="center" wrapText="1"/>
    </xf>
    <xf numFmtId="49" fontId="3" fillId="0" borderId="1" xfId="4" applyNumberFormat="1" applyFont="1" applyFill="1" applyAlignment="1">
      <alignment horizontal="center" vertical="center" wrapText="1"/>
    </xf>
    <xf numFmtId="0" fontId="3" fillId="0" borderId="1" xfId="4" applyFont="1" applyFill="1" applyAlignment="1">
      <alignment horizontal="left" vertical="center" wrapText="1"/>
    </xf>
    <xf numFmtId="2" fontId="3" fillId="0" borderId="1" xfId="2" applyNumberFormat="1" applyFont="1" applyFill="1" applyBorder="1" applyAlignment="1">
      <alignment horizontal="center" vertical="center" wrapText="1"/>
    </xf>
    <xf numFmtId="44" fontId="11" fillId="0" borderId="13" xfId="3" applyFont="1" applyFill="1" applyBorder="1" applyAlignment="1">
      <alignment horizontal="center" vertical="center" wrapText="1"/>
    </xf>
    <xf numFmtId="0" fontId="1" fillId="0" borderId="2" xfId="4" applyFill="1" applyBorder="1" applyAlignment="1">
      <alignment vertical="center"/>
    </xf>
    <xf numFmtId="0" fontId="1" fillId="0" borderId="3" xfId="4" applyFill="1" applyBorder="1" applyAlignment="1">
      <alignment vertical="center"/>
    </xf>
    <xf numFmtId="0" fontId="3" fillId="0" borderId="5" xfId="4" applyFont="1" applyFill="1" applyBorder="1" applyAlignment="1">
      <alignment vertical="center"/>
    </xf>
    <xf numFmtId="0" fontId="3" fillId="0" borderId="1" xfId="4" applyFont="1" applyFill="1" applyBorder="1" applyAlignment="1">
      <alignment vertical="center"/>
    </xf>
    <xf numFmtId="0" fontId="1" fillId="0" borderId="1" xfId="4" applyFill="1" applyBorder="1" applyAlignment="1">
      <alignment horizontal="center" vertical="center"/>
    </xf>
    <xf numFmtId="4" fontId="1" fillId="0" borderId="1" xfId="4" applyNumberFormat="1" applyFill="1" applyBorder="1" applyAlignment="1">
      <alignment vertical="center"/>
    </xf>
    <xf numFmtId="0" fontId="1" fillId="0" borderId="6" xfId="4" applyFill="1" applyBorder="1" applyAlignment="1">
      <alignment vertical="center"/>
    </xf>
    <xf numFmtId="0" fontId="1" fillId="0" borderId="5" xfId="4" applyFill="1" applyBorder="1" applyAlignment="1">
      <alignment vertical="center"/>
    </xf>
    <xf numFmtId="0" fontId="3" fillId="0" borderId="6" xfId="4" applyFont="1" applyFill="1" applyBorder="1" applyAlignment="1">
      <alignment vertical="center"/>
    </xf>
    <xf numFmtId="0" fontId="10" fillId="0" borderId="1" xfId="4" applyFont="1" applyFill="1" applyBorder="1" applyAlignment="1">
      <alignment horizontal="left" vertical="center"/>
    </xf>
    <xf numFmtId="0" fontId="10" fillId="0" borderId="1" xfId="4" applyFont="1" applyFill="1" applyBorder="1" applyAlignment="1">
      <alignment vertical="center"/>
    </xf>
    <xf numFmtId="0" fontId="3" fillId="0" borderId="1" xfId="4" applyFont="1" applyFill="1" applyBorder="1" applyAlignment="1">
      <alignment horizontal="center" vertical="center"/>
    </xf>
    <xf numFmtId="0" fontId="3" fillId="0" borderId="7" xfId="4" applyFont="1" applyFill="1" applyBorder="1" applyAlignment="1">
      <alignment vertical="center"/>
    </xf>
    <xf numFmtId="0" fontId="3" fillId="0" borderId="8" xfId="4" applyFont="1" applyFill="1" applyBorder="1" applyAlignment="1">
      <alignment vertical="center"/>
    </xf>
    <xf numFmtId="0" fontId="3" fillId="0" borderId="9" xfId="4" applyFont="1" applyFill="1" applyBorder="1" applyAlignment="1">
      <alignment vertical="center"/>
    </xf>
    <xf numFmtId="0" fontId="1" fillId="0" borderId="1" xfId="4" applyFill="1" applyAlignment="1">
      <alignment horizontal="center" vertical="center"/>
    </xf>
    <xf numFmtId="0" fontId="1" fillId="0" borderId="7" xfId="4" applyFill="1" applyBorder="1" applyAlignment="1">
      <alignment vertical="center"/>
    </xf>
    <xf numFmtId="0" fontId="1" fillId="0" borderId="8" xfId="4" applyFill="1" applyBorder="1" applyAlignment="1">
      <alignment vertical="center"/>
    </xf>
    <xf numFmtId="0" fontId="6" fillId="3" borderId="37" xfId="4" applyFont="1" applyFill="1" applyBorder="1" applyAlignment="1">
      <alignment horizontal="center" vertical="center" wrapText="1"/>
    </xf>
    <xf numFmtId="0" fontId="6" fillId="3" borderId="25" xfId="4" applyFont="1" applyFill="1" applyBorder="1" applyAlignment="1">
      <alignment horizontal="center" vertical="center" wrapText="1"/>
    </xf>
    <xf numFmtId="0" fontId="6" fillId="3" borderId="14" xfId="4" applyFont="1" applyFill="1" applyBorder="1" applyAlignment="1">
      <alignment horizontal="center" vertical="center" wrapText="1"/>
    </xf>
    <xf numFmtId="0" fontId="6" fillId="3" borderId="14" xfId="4" applyFont="1" applyFill="1" applyBorder="1" applyAlignment="1">
      <alignment horizontal="left" vertical="center" wrapText="1"/>
    </xf>
    <xf numFmtId="2" fontId="6" fillId="3" borderId="14" xfId="2" applyNumberFormat="1" applyFont="1" applyFill="1" applyBorder="1" applyAlignment="1">
      <alignment horizontal="center" vertical="center" wrapText="1"/>
    </xf>
    <xf numFmtId="4" fontId="9" fillId="3" borderId="14" xfId="4" applyNumberFormat="1" applyFont="1" applyFill="1" applyBorder="1" applyAlignment="1">
      <alignment horizontal="right" vertical="center" wrapText="1"/>
    </xf>
    <xf numFmtId="44" fontId="9" fillId="3" borderId="14" xfId="3" applyFont="1" applyFill="1" applyBorder="1" applyAlignment="1">
      <alignment horizontal="right" vertical="center" wrapText="1"/>
    </xf>
    <xf numFmtId="44" fontId="9" fillId="3" borderId="24" xfId="3" applyFont="1" applyFill="1" applyBorder="1" applyAlignment="1">
      <alignment horizontal="right" vertical="center" wrapText="1"/>
    </xf>
    <xf numFmtId="0" fontId="7" fillId="3" borderId="37" xfId="4" applyFont="1" applyFill="1" applyBorder="1" applyAlignment="1">
      <alignment horizontal="center" vertical="center" wrapText="1"/>
    </xf>
    <xf numFmtId="0" fontId="7" fillId="3" borderId="25" xfId="4" applyFont="1" applyFill="1" applyBorder="1" applyAlignment="1">
      <alignment horizontal="center" vertical="center" wrapText="1"/>
    </xf>
    <xf numFmtId="49" fontId="7" fillId="3" borderId="14" xfId="4" quotePrefix="1" applyNumberFormat="1" applyFont="1" applyFill="1" applyBorder="1" applyAlignment="1">
      <alignment horizontal="center" vertical="center" wrapText="1"/>
    </xf>
    <xf numFmtId="49" fontId="6" fillId="3" borderId="14" xfId="4" quotePrefix="1" applyNumberFormat="1" applyFont="1" applyFill="1" applyBorder="1" applyAlignment="1">
      <alignment horizontal="center" vertical="center" wrapText="1"/>
    </xf>
    <xf numFmtId="0" fontId="3" fillId="0" borderId="8" xfId="4" applyFont="1" applyFill="1" applyBorder="1" applyAlignment="1">
      <alignment horizontal="center" vertical="center"/>
    </xf>
    <xf numFmtId="0" fontId="1" fillId="0" borderId="3" xfId="4" applyFill="1" applyBorder="1" applyAlignment="1">
      <alignment horizontal="center" vertical="center"/>
    </xf>
    <xf numFmtId="0" fontId="6" fillId="0" borderId="21" xfId="4" applyFont="1" applyFill="1" applyBorder="1" applyAlignment="1">
      <alignment horizontal="right" vertical="center" wrapText="1"/>
    </xf>
    <xf numFmtId="0" fontId="6" fillId="0" borderId="22" xfId="4" applyFont="1" applyFill="1" applyBorder="1" applyAlignment="1">
      <alignment horizontal="right" vertical="center" wrapText="1"/>
    </xf>
    <xf numFmtId="0" fontId="10" fillId="0" borderId="1" xfId="4" applyFont="1" applyFill="1" applyBorder="1" applyAlignment="1">
      <alignment horizontal="center" vertical="center"/>
    </xf>
    <xf numFmtId="4" fontId="6" fillId="0" borderId="37" xfId="4" applyNumberFormat="1" applyFont="1" applyFill="1" applyBorder="1" applyAlignment="1">
      <alignment horizontal="right" vertical="center" wrapText="1"/>
    </xf>
    <xf numFmtId="4" fontId="6" fillId="0" borderId="25" xfId="4" applyNumberFormat="1" applyFont="1" applyFill="1" applyBorder="1" applyAlignment="1">
      <alignment horizontal="right" vertical="center" wrapText="1"/>
    </xf>
    <xf numFmtId="4" fontId="6" fillId="0" borderId="14" xfId="4" applyNumberFormat="1" applyFont="1" applyFill="1" applyBorder="1" applyAlignment="1">
      <alignment horizontal="right" vertical="center" wrapText="1"/>
    </xf>
    <xf numFmtId="0" fontId="10" fillId="0" borderId="1" xfId="4" applyFont="1" applyFill="1" applyBorder="1" applyAlignment="1">
      <alignment horizontal="center" vertical="center"/>
    </xf>
    <xf numFmtId="0" fontId="3" fillId="0" borderId="8" xfId="4" applyFont="1" applyFill="1" applyBorder="1" applyAlignment="1">
      <alignment horizontal="center" vertical="center"/>
    </xf>
    <xf numFmtId="0" fontId="11" fillId="0" borderId="10" xfId="4" applyFont="1" applyFill="1" applyBorder="1" applyAlignment="1">
      <alignment horizontal="right" vertical="center" wrapText="1"/>
    </xf>
    <xf numFmtId="0" fontId="11" fillId="0" borderId="11" xfId="4" applyFont="1" applyFill="1" applyBorder="1" applyAlignment="1">
      <alignment horizontal="right" vertical="center" wrapText="1"/>
    </xf>
    <xf numFmtId="0" fontId="1" fillId="0" borderId="3" xfId="4" applyFill="1" applyBorder="1" applyAlignment="1">
      <alignment horizontal="center" vertical="center"/>
    </xf>
    <xf numFmtId="0" fontId="1" fillId="0" borderId="4" xfId="4" applyFill="1" applyBorder="1" applyAlignment="1">
      <alignment horizontal="center" vertical="center"/>
    </xf>
    <xf numFmtId="0" fontId="1" fillId="0" borderId="38" xfId="4" applyFill="1" applyBorder="1" applyAlignment="1">
      <alignment horizontal="center" vertical="center"/>
    </xf>
    <xf numFmtId="0" fontId="10" fillId="0" borderId="29" xfId="4" applyFont="1" applyFill="1" applyBorder="1" applyAlignment="1">
      <alignment horizontal="center" vertical="center"/>
    </xf>
    <xf numFmtId="0" fontId="6" fillId="0" borderId="21" xfId="4" applyFont="1" applyFill="1" applyBorder="1" applyAlignment="1">
      <alignment horizontal="right" vertical="center" wrapText="1"/>
    </xf>
    <xf numFmtId="0" fontId="6" fillId="0" borderId="22" xfId="4" applyFont="1" applyFill="1" applyBorder="1" applyAlignment="1">
      <alignment horizontal="right" vertical="center" wrapText="1"/>
    </xf>
    <xf numFmtId="0" fontId="5" fillId="0" borderId="10" xfId="4" applyFont="1" applyFill="1" applyBorder="1" applyAlignment="1">
      <alignment horizontal="center" vertical="center" wrapText="1"/>
    </xf>
    <xf numFmtId="0" fontId="5" fillId="0" borderId="11" xfId="4" applyFont="1" applyFill="1" applyBorder="1" applyAlignment="1">
      <alignment horizontal="center" vertical="center" wrapText="1"/>
    </xf>
    <xf numFmtId="0" fontId="5" fillId="0" borderId="8" xfId="4" applyFont="1" applyFill="1" applyBorder="1" applyAlignment="1">
      <alignment horizontal="center" vertical="center" wrapText="1"/>
    </xf>
    <xf numFmtId="0" fontId="5" fillId="0" borderId="9" xfId="4" applyFont="1" applyFill="1" applyBorder="1" applyAlignment="1">
      <alignment horizontal="center" vertical="center" wrapText="1"/>
    </xf>
    <xf numFmtId="4" fontId="6" fillId="0" borderId="37" xfId="4" applyNumberFormat="1" applyFont="1" applyFill="1" applyBorder="1" applyAlignment="1">
      <alignment horizontal="right" vertical="center" wrapText="1"/>
    </xf>
    <xf numFmtId="4" fontId="6" fillId="0" borderId="25" xfId="4" applyNumberFormat="1" applyFont="1" applyFill="1" applyBorder="1" applyAlignment="1">
      <alignment horizontal="right" vertical="center" wrapText="1"/>
    </xf>
    <xf numFmtId="4" fontId="6" fillId="0" borderId="14" xfId="4" applyNumberFormat="1" applyFont="1" applyFill="1" applyBorder="1" applyAlignment="1">
      <alignment horizontal="right" vertical="center" wrapText="1"/>
    </xf>
    <xf numFmtId="0" fontId="6" fillId="0" borderId="21" xfId="4" applyFont="1" applyFill="1" applyBorder="1" applyAlignment="1">
      <alignment horizontal="left" vertical="center" wrapText="1"/>
    </xf>
    <xf numFmtId="0" fontId="6" fillId="0" borderId="22" xfId="4" applyFont="1" applyFill="1" applyBorder="1" applyAlignment="1">
      <alignment horizontal="left" vertical="center" wrapText="1"/>
    </xf>
    <xf numFmtId="0" fontId="6" fillId="0" borderId="14" xfId="4" applyFont="1" applyFill="1" applyBorder="1" applyAlignment="1">
      <alignment horizontal="left" vertical="center"/>
    </xf>
    <xf numFmtId="0" fontId="6" fillId="0" borderId="23" xfId="4" applyFont="1" applyFill="1" applyBorder="1" applyAlignment="1">
      <alignment horizontal="left" vertical="center"/>
    </xf>
    <xf numFmtId="0" fontId="6" fillId="0" borderId="24" xfId="4" applyFont="1" applyFill="1" applyBorder="1" applyAlignment="1">
      <alignment horizontal="left" vertical="center"/>
    </xf>
    <xf numFmtId="0" fontId="6" fillId="0" borderId="21" xfId="4" applyFont="1" applyFill="1" applyBorder="1" applyAlignment="1">
      <alignment horizontal="left" vertical="center"/>
    </xf>
    <xf numFmtId="0" fontId="6" fillId="0" borderId="22" xfId="4" applyFont="1" applyFill="1" applyBorder="1" applyAlignment="1">
      <alignment horizontal="left" vertical="center"/>
    </xf>
    <xf numFmtId="0" fontId="6" fillId="0" borderId="25" xfId="4" applyFont="1" applyFill="1" applyBorder="1" applyAlignment="1">
      <alignment horizontal="left" vertical="center"/>
    </xf>
    <xf numFmtId="0" fontId="6" fillId="0" borderId="23" xfId="4" applyFont="1" applyFill="1" applyBorder="1" applyAlignment="1">
      <alignment horizontal="center" vertical="center"/>
    </xf>
    <xf numFmtId="0" fontId="6" fillId="0" borderId="22" xfId="4" applyFont="1" applyFill="1" applyBorder="1" applyAlignment="1">
      <alignment horizontal="center" vertical="center"/>
    </xf>
    <xf numFmtId="0" fontId="6" fillId="0" borderId="26" xfId="4" applyFont="1" applyFill="1" applyBorder="1" applyAlignment="1">
      <alignment horizontal="center" vertical="center"/>
    </xf>
    <xf numFmtId="0" fontId="6" fillId="0" borderId="25" xfId="4" applyFont="1" applyFill="1" applyBorder="1" applyAlignment="1">
      <alignment horizontal="left" vertical="center" wrapText="1"/>
    </xf>
    <xf numFmtId="0" fontId="6" fillId="0" borderId="27" xfId="4" applyFont="1" applyFill="1" applyBorder="1" applyAlignment="1">
      <alignment horizontal="center" vertical="center"/>
    </xf>
    <xf numFmtId="0" fontId="6" fillId="0" borderId="28" xfId="4" applyFont="1" applyFill="1" applyBorder="1" applyAlignment="1">
      <alignment horizontal="center" vertical="center"/>
    </xf>
    <xf numFmtId="0" fontId="6" fillId="0" borderId="32" xfId="4" applyFont="1" applyFill="1" applyBorder="1" applyAlignment="1">
      <alignment horizontal="center" vertical="center"/>
    </xf>
    <xf numFmtId="0" fontId="6" fillId="0" borderId="8" xfId="4" applyFont="1" applyFill="1" applyBorder="1" applyAlignment="1">
      <alignment horizontal="center" vertical="center"/>
    </xf>
    <xf numFmtId="0" fontId="1" fillId="0" borderId="2" xfId="4" applyFill="1" applyBorder="1" applyAlignment="1">
      <alignment horizontal="center" vertical="center"/>
    </xf>
    <xf numFmtId="0" fontId="1" fillId="0" borderId="3" xfId="4" applyFill="1" applyBorder="1" applyAlignment="1">
      <alignment horizontal="center" vertical="center" wrapText="1"/>
    </xf>
    <xf numFmtId="0" fontId="1" fillId="0" borderId="4" xfId="4" applyFill="1" applyBorder="1" applyAlignment="1">
      <alignment horizontal="center" vertical="center" wrapText="1"/>
    </xf>
    <xf numFmtId="0" fontId="1" fillId="0" borderId="10" xfId="4" applyFill="1" applyBorder="1" applyAlignment="1">
      <alignment horizontal="center" vertical="center"/>
    </xf>
    <xf numFmtId="0" fontId="1" fillId="0" borderId="11" xfId="4" applyFill="1" applyBorder="1" applyAlignment="1">
      <alignment horizontal="center" vertical="center"/>
    </xf>
    <xf numFmtId="0" fontId="1" fillId="0" borderId="12" xfId="4" applyFill="1" applyBorder="1" applyAlignment="1">
      <alignment horizontal="center" vertical="center"/>
    </xf>
    <xf numFmtId="0" fontId="5" fillId="0" borderId="2" xfId="4" applyFont="1" applyFill="1" applyBorder="1" applyAlignment="1">
      <alignment horizontal="center" vertical="center"/>
    </xf>
    <xf numFmtId="0" fontId="5" fillId="0" borderId="3" xfId="4" applyFont="1" applyFill="1" applyBorder="1" applyAlignment="1">
      <alignment horizontal="center" vertical="center"/>
    </xf>
    <xf numFmtId="0" fontId="5" fillId="0" borderId="4" xfId="4" applyFont="1" applyFill="1" applyBorder="1" applyAlignment="1">
      <alignment horizontal="center" vertical="center"/>
    </xf>
    <xf numFmtId="0" fontId="6" fillId="0" borderId="15" xfId="4" applyFont="1" applyFill="1" applyBorder="1" applyAlignment="1">
      <alignment horizontal="left" vertical="center"/>
    </xf>
    <xf numFmtId="0" fontId="6" fillId="0" borderId="16" xfId="4" applyFont="1" applyFill="1" applyBorder="1" applyAlignment="1">
      <alignment horizontal="left" vertical="center"/>
    </xf>
    <xf numFmtId="0" fontId="6" fillId="0" borderId="17" xfId="4" applyFont="1" applyFill="1" applyBorder="1" applyAlignment="1">
      <alignment horizontal="left" vertical="center"/>
    </xf>
    <xf numFmtId="0" fontId="6" fillId="0" borderId="18" xfId="4" applyFont="1" applyFill="1" applyBorder="1" applyAlignment="1">
      <alignment horizontal="left" vertical="center"/>
    </xf>
    <xf numFmtId="0" fontId="6" fillId="0" borderId="19" xfId="4" applyFont="1" applyFill="1" applyBorder="1" applyAlignment="1">
      <alignment horizontal="left" vertical="center"/>
    </xf>
    <xf numFmtId="0" fontId="6" fillId="0" borderId="20" xfId="4" applyFont="1" applyFill="1" applyBorder="1" applyAlignment="1">
      <alignment horizontal="left" vertical="center"/>
    </xf>
  </cellXfs>
  <cellStyles count="5">
    <cellStyle name="Moeda" xfId="3" builtinId="4"/>
    <cellStyle name="Normal" xfId="0" builtinId="0"/>
    <cellStyle name="Normal 10" xfId="4"/>
    <cellStyle name="Porcentagem" xfId="1" builtinId="5"/>
    <cellStyle name="Vírgula" xfId="2" builtinId="3"/>
  </cellStyles>
  <dxfs count="0"/>
  <tableStyles count="0" defaultTableStyle="TableStyleMedium2" defaultPivotStyle="PivotStyleLight16"/>
  <colors>
    <mruColors>
      <color rgb="FFEFEF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76200</xdr:rowOff>
    </xdr:from>
    <xdr:to>
      <xdr:col>2</xdr:col>
      <xdr:colOff>853440</xdr:colOff>
      <xdr:row>0</xdr:row>
      <xdr:rowOff>685800</xdr:rowOff>
    </xdr:to>
    <xdr:sp macro="" textlink="">
      <xdr:nvSpPr>
        <xdr:cNvPr id="2" name="Text Box 6"/>
        <xdr:cNvSpPr txBox="1">
          <a:spLocks noChangeArrowheads="1"/>
        </xdr:cNvSpPr>
      </xdr:nvSpPr>
      <xdr:spPr bwMode="auto">
        <a:xfrm>
          <a:off x="1200150" y="76200"/>
          <a:ext cx="83439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0</xdr:col>
          <xdr:colOff>219075</xdr:colOff>
          <xdr:row>0</xdr:row>
          <xdr:rowOff>85725</xdr:rowOff>
        </xdr:from>
        <xdr:to>
          <xdr:col>2</xdr:col>
          <xdr:colOff>495300</xdr:colOff>
          <xdr:row>1</xdr:row>
          <xdr:rowOff>0</xdr:rowOff>
        </xdr:to>
        <xdr:sp macro="" textlink="">
          <xdr:nvSpPr>
            <xdr:cNvPr id="9217" name="Object 1" hidden="1">
              <a:extLst>
                <a:ext uri="{63B3BB69-23CF-44E3-9099-C40C66FF867C}">
                  <a14:compatExt spid="_x0000_s921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E169"/>
  <sheetViews>
    <sheetView tabSelected="1" view="pageBreakPreview" zoomScaleSheetLayoutView="100" workbookViewId="0">
      <selection activeCell="G144" sqref="G144:G155"/>
    </sheetView>
  </sheetViews>
  <sheetFormatPr defaultColWidth="9.140625" defaultRowHeight="12.75" x14ac:dyDescent="0.2"/>
  <cols>
    <col min="1" max="1" width="5.42578125" style="1" bestFit="1" customWidth="1"/>
    <col min="2" max="3" width="12.5703125" style="1" customWidth="1"/>
    <col min="4" max="4" width="84.28515625" style="1" customWidth="1"/>
    <col min="5" max="5" width="10.5703125" style="52" customWidth="1"/>
    <col min="6" max="6" width="14" style="1" customWidth="1"/>
    <col min="7" max="7" width="13.42578125" style="1" customWidth="1"/>
    <col min="8" max="8" width="19.5703125" style="1" customWidth="1"/>
    <col min="9" max="9" width="26.7109375" style="1" customWidth="1"/>
    <col min="10" max="10" width="9.140625" style="1"/>
    <col min="11" max="11" width="22.7109375" style="1" bestFit="1" customWidth="1"/>
    <col min="12" max="12" width="12.7109375" style="1" customWidth="1"/>
    <col min="13" max="16" width="9.140625" style="1"/>
    <col min="17" max="17" width="17" style="1" customWidth="1"/>
    <col min="18" max="239" width="9.140625" style="1"/>
    <col min="240" max="240" width="5.42578125" style="1" bestFit="1" customWidth="1"/>
    <col min="241" max="242" width="12.5703125" style="1" customWidth="1"/>
    <col min="243" max="243" width="84.28515625" style="1" customWidth="1"/>
    <col min="244" max="244" width="10.5703125" style="1" customWidth="1"/>
    <col min="245" max="245" width="14" style="1" customWidth="1"/>
    <col min="246" max="246" width="13.42578125" style="1" customWidth="1"/>
    <col min="247" max="247" width="19.5703125" style="1" customWidth="1"/>
    <col min="248" max="248" width="22" style="1" customWidth="1"/>
    <col min="249" max="249" width="5.42578125" style="1" customWidth="1"/>
    <col min="250" max="250" width="3.28515625" style="1" customWidth="1"/>
    <col min="251" max="251" width="14.140625" style="1" customWidth="1"/>
    <col min="252" max="252" width="13" style="1" customWidth="1"/>
    <col min="253" max="253" width="12.85546875" style="1" bestFit="1" customWidth="1"/>
    <col min="254" max="254" width="14" style="1" bestFit="1" customWidth="1"/>
    <col min="255" max="495" width="9.140625" style="1"/>
    <col min="496" max="496" width="5.42578125" style="1" bestFit="1" customWidth="1"/>
    <col min="497" max="498" width="12.5703125" style="1" customWidth="1"/>
    <col min="499" max="499" width="84.28515625" style="1" customWidth="1"/>
    <col min="500" max="500" width="10.5703125" style="1" customWidth="1"/>
    <col min="501" max="501" width="14" style="1" customWidth="1"/>
    <col min="502" max="502" width="13.42578125" style="1" customWidth="1"/>
    <col min="503" max="503" width="19.5703125" style="1" customWidth="1"/>
    <col min="504" max="504" width="22" style="1" customWidth="1"/>
    <col min="505" max="505" width="5.42578125" style="1" customWidth="1"/>
    <col min="506" max="506" width="3.28515625" style="1" customWidth="1"/>
    <col min="507" max="507" width="14.140625" style="1" customWidth="1"/>
    <col min="508" max="508" width="13" style="1" customWidth="1"/>
    <col min="509" max="509" width="12.85546875" style="1" bestFit="1" customWidth="1"/>
    <col min="510" max="510" width="14" style="1" bestFit="1" customWidth="1"/>
    <col min="511" max="751" width="9.140625" style="1"/>
    <col min="752" max="752" width="5.42578125" style="1" bestFit="1" customWidth="1"/>
    <col min="753" max="754" width="12.5703125" style="1" customWidth="1"/>
    <col min="755" max="755" width="84.28515625" style="1" customWidth="1"/>
    <col min="756" max="756" width="10.5703125" style="1" customWidth="1"/>
    <col min="757" max="757" width="14" style="1" customWidth="1"/>
    <col min="758" max="758" width="13.42578125" style="1" customWidth="1"/>
    <col min="759" max="759" width="19.5703125" style="1" customWidth="1"/>
    <col min="760" max="760" width="22" style="1" customWidth="1"/>
    <col min="761" max="761" width="5.42578125" style="1" customWidth="1"/>
    <col min="762" max="762" width="3.28515625" style="1" customWidth="1"/>
    <col min="763" max="763" width="14.140625" style="1" customWidth="1"/>
    <col min="764" max="764" width="13" style="1" customWidth="1"/>
    <col min="765" max="765" width="12.85546875" style="1" bestFit="1" customWidth="1"/>
    <col min="766" max="766" width="14" style="1" bestFit="1" customWidth="1"/>
    <col min="767" max="1007" width="9.140625" style="1"/>
    <col min="1008" max="1008" width="5.42578125" style="1" bestFit="1" customWidth="1"/>
    <col min="1009" max="1010" width="12.5703125" style="1" customWidth="1"/>
    <col min="1011" max="1011" width="84.28515625" style="1" customWidth="1"/>
    <col min="1012" max="1012" width="10.5703125" style="1" customWidth="1"/>
    <col min="1013" max="1013" width="14" style="1" customWidth="1"/>
    <col min="1014" max="1014" width="13.42578125" style="1" customWidth="1"/>
    <col min="1015" max="1015" width="19.5703125" style="1" customWidth="1"/>
    <col min="1016" max="1016" width="22" style="1" customWidth="1"/>
    <col min="1017" max="1017" width="5.42578125" style="1" customWidth="1"/>
    <col min="1018" max="1018" width="3.28515625" style="1" customWidth="1"/>
    <col min="1019" max="1019" width="14.140625" style="1" customWidth="1"/>
    <col min="1020" max="1020" width="13" style="1" customWidth="1"/>
    <col min="1021" max="1021" width="12.85546875" style="1" bestFit="1" customWidth="1"/>
    <col min="1022" max="1022" width="14" style="1" bestFit="1" customWidth="1"/>
    <col min="1023" max="1263" width="9.140625" style="1"/>
    <col min="1264" max="1264" width="5.42578125" style="1" bestFit="1" customWidth="1"/>
    <col min="1265" max="1266" width="12.5703125" style="1" customWidth="1"/>
    <col min="1267" max="1267" width="84.28515625" style="1" customWidth="1"/>
    <col min="1268" max="1268" width="10.5703125" style="1" customWidth="1"/>
    <col min="1269" max="1269" width="14" style="1" customWidth="1"/>
    <col min="1270" max="1270" width="13.42578125" style="1" customWidth="1"/>
    <col min="1271" max="1271" width="19.5703125" style="1" customWidth="1"/>
    <col min="1272" max="1272" width="22" style="1" customWidth="1"/>
    <col min="1273" max="1273" width="5.42578125" style="1" customWidth="1"/>
    <col min="1274" max="1274" width="3.28515625" style="1" customWidth="1"/>
    <col min="1275" max="1275" width="14.140625" style="1" customWidth="1"/>
    <col min="1276" max="1276" width="13" style="1" customWidth="1"/>
    <col min="1277" max="1277" width="12.85546875" style="1" bestFit="1" customWidth="1"/>
    <col min="1278" max="1278" width="14" style="1" bestFit="1" customWidth="1"/>
    <col min="1279" max="1519" width="9.140625" style="1"/>
    <col min="1520" max="1520" width="5.42578125" style="1" bestFit="1" customWidth="1"/>
    <col min="1521" max="1522" width="12.5703125" style="1" customWidth="1"/>
    <col min="1523" max="1523" width="84.28515625" style="1" customWidth="1"/>
    <col min="1524" max="1524" width="10.5703125" style="1" customWidth="1"/>
    <col min="1525" max="1525" width="14" style="1" customWidth="1"/>
    <col min="1526" max="1526" width="13.42578125" style="1" customWidth="1"/>
    <col min="1527" max="1527" width="19.5703125" style="1" customWidth="1"/>
    <col min="1528" max="1528" width="22" style="1" customWidth="1"/>
    <col min="1529" max="1529" width="5.42578125" style="1" customWidth="1"/>
    <col min="1530" max="1530" width="3.28515625" style="1" customWidth="1"/>
    <col min="1531" max="1531" width="14.140625" style="1" customWidth="1"/>
    <col min="1532" max="1532" width="13" style="1" customWidth="1"/>
    <col min="1533" max="1533" width="12.85546875" style="1" bestFit="1" customWidth="1"/>
    <col min="1534" max="1534" width="14" style="1" bestFit="1" customWidth="1"/>
    <col min="1535" max="1775" width="9.140625" style="1"/>
    <col min="1776" max="1776" width="5.42578125" style="1" bestFit="1" customWidth="1"/>
    <col min="1777" max="1778" width="12.5703125" style="1" customWidth="1"/>
    <col min="1779" max="1779" width="84.28515625" style="1" customWidth="1"/>
    <col min="1780" max="1780" width="10.5703125" style="1" customWidth="1"/>
    <col min="1781" max="1781" width="14" style="1" customWidth="1"/>
    <col min="1782" max="1782" width="13.42578125" style="1" customWidth="1"/>
    <col min="1783" max="1783" width="19.5703125" style="1" customWidth="1"/>
    <col min="1784" max="1784" width="22" style="1" customWidth="1"/>
    <col min="1785" max="1785" width="5.42578125" style="1" customWidth="1"/>
    <col min="1786" max="1786" width="3.28515625" style="1" customWidth="1"/>
    <col min="1787" max="1787" width="14.140625" style="1" customWidth="1"/>
    <col min="1788" max="1788" width="13" style="1" customWidth="1"/>
    <col min="1789" max="1789" width="12.85546875" style="1" bestFit="1" customWidth="1"/>
    <col min="1790" max="1790" width="14" style="1" bestFit="1" customWidth="1"/>
    <col min="1791" max="2031" width="9.140625" style="1"/>
    <col min="2032" max="2032" width="5.42578125" style="1" bestFit="1" customWidth="1"/>
    <col min="2033" max="2034" width="12.5703125" style="1" customWidth="1"/>
    <col min="2035" max="2035" width="84.28515625" style="1" customWidth="1"/>
    <col min="2036" max="2036" width="10.5703125" style="1" customWidth="1"/>
    <col min="2037" max="2037" width="14" style="1" customWidth="1"/>
    <col min="2038" max="2038" width="13.42578125" style="1" customWidth="1"/>
    <col min="2039" max="2039" width="19.5703125" style="1" customWidth="1"/>
    <col min="2040" max="2040" width="22" style="1" customWidth="1"/>
    <col min="2041" max="2041" width="5.42578125" style="1" customWidth="1"/>
    <col min="2042" max="2042" width="3.28515625" style="1" customWidth="1"/>
    <col min="2043" max="2043" width="14.140625" style="1" customWidth="1"/>
    <col min="2044" max="2044" width="13" style="1" customWidth="1"/>
    <col min="2045" max="2045" width="12.85546875" style="1" bestFit="1" customWidth="1"/>
    <col min="2046" max="2046" width="14" style="1" bestFit="1" customWidth="1"/>
    <col min="2047" max="2287" width="9.140625" style="1"/>
    <col min="2288" max="2288" width="5.42578125" style="1" bestFit="1" customWidth="1"/>
    <col min="2289" max="2290" width="12.5703125" style="1" customWidth="1"/>
    <col min="2291" max="2291" width="84.28515625" style="1" customWidth="1"/>
    <col min="2292" max="2292" width="10.5703125" style="1" customWidth="1"/>
    <col min="2293" max="2293" width="14" style="1" customWidth="1"/>
    <col min="2294" max="2294" width="13.42578125" style="1" customWidth="1"/>
    <col min="2295" max="2295" width="19.5703125" style="1" customWidth="1"/>
    <col min="2296" max="2296" width="22" style="1" customWidth="1"/>
    <col min="2297" max="2297" width="5.42578125" style="1" customWidth="1"/>
    <col min="2298" max="2298" width="3.28515625" style="1" customWidth="1"/>
    <col min="2299" max="2299" width="14.140625" style="1" customWidth="1"/>
    <col min="2300" max="2300" width="13" style="1" customWidth="1"/>
    <col min="2301" max="2301" width="12.85546875" style="1" bestFit="1" customWidth="1"/>
    <col min="2302" max="2302" width="14" style="1" bestFit="1" customWidth="1"/>
    <col min="2303" max="2543" width="9.140625" style="1"/>
    <col min="2544" max="2544" width="5.42578125" style="1" bestFit="1" customWidth="1"/>
    <col min="2545" max="2546" width="12.5703125" style="1" customWidth="1"/>
    <col min="2547" max="2547" width="84.28515625" style="1" customWidth="1"/>
    <col min="2548" max="2548" width="10.5703125" style="1" customWidth="1"/>
    <col min="2549" max="2549" width="14" style="1" customWidth="1"/>
    <col min="2550" max="2550" width="13.42578125" style="1" customWidth="1"/>
    <col min="2551" max="2551" width="19.5703125" style="1" customWidth="1"/>
    <col min="2552" max="2552" width="22" style="1" customWidth="1"/>
    <col min="2553" max="2553" width="5.42578125" style="1" customWidth="1"/>
    <col min="2554" max="2554" width="3.28515625" style="1" customWidth="1"/>
    <col min="2555" max="2555" width="14.140625" style="1" customWidth="1"/>
    <col min="2556" max="2556" width="13" style="1" customWidth="1"/>
    <col min="2557" max="2557" width="12.85546875" style="1" bestFit="1" customWidth="1"/>
    <col min="2558" max="2558" width="14" style="1" bestFit="1" customWidth="1"/>
    <col min="2559" max="2799" width="9.140625" style="1"/>
    <col min="2800" max="2800" width="5.42578125" style="1" bestFit="1" customWidth="1"/>
    <col min="2801" max="2802" width="12.5703125" style="1" customWidth="1"/>
    <col min="2803" max="2803" width="84.28515625" style="1" customWidth="1"/>
    <col min="2804" max="2804" width="10.5703125" style="1" customWidth="1"/>
    <col min="2805" max="2805" width="14" style="1" customWidth="1"/>
    <col min="2806" max="2806" width="13.42578125" style="1" customWidth="1"/>
    <col min="2807" max="2807" width="19.5703125" style="1" customWidth="1"/>
    <col min="2808" max="2808" width="22" style="1" customWidth="1"/>
    <col min="2809" max="2809" width="5.42578125" style="1" customWidth="1"/>
    <col min="2810" max="2810" width="3.28515625" style="1" customWidth="1"/>
    <col min="2811" max="2811" width="14.140625" style="1" customWidth="1"/>
    <col min="2812" max="2812" width="13" style="1" customWidth="1"/>
    <col min="2813" max="2813" width="12.85546875" style="1" bestFit="1" customWidth="1"/>
    <col min="2814" max="2814" width="14" style="1" bestFit="1" customWidth="1"/>
    <col min="2815" max="3055" width="9.140625" style="1"/>
    <col min="3056" max="3056" width="5.42578125" style="1" bestFit="1" customWidth="1"/>
    <col min="3057" max="3058" width="12.5703125" style="1" customWidth="1"/>
    <col min="3059" max="3059" width="84.28515625" style="1" customWidth="1"/>
    <col min="3060" max="3060" width="10.5703125" style="1" customWidth="1"/>
    <col min="3061" max="3061" width="14" style="1" customWidth="1"/>
    <col min="3062" max="3062" width="13.42578125" style="1" customWidth="1"/>
    <col min="3063" max="3063" width="19.5703125" style="1" customWidth="1"/>
    <col min="3064" max="3064" width="22" style="1" customWidth="1"/>
    <col min="3065" max="3065" width="5.42578125" style="1" customWidth="1"/>
    <col min="3066" max="3066" width="3.28515625" style="1" customWidth="1"/>
    <col min="3067" max="3067" width="14.140625" style="1" customWidth="1"/>
    <col min="3068" max="3068" width="13" style="1" customWidth="1"/>
    <col min="3069" max="3069" width="12.85546875" style="1" bestFit="1" customWidth="1"/>
    <col min="3070" max="3070" width="14" style="1" bestFit="1" customWidth="1"/>
    <col min="3071" max="3311" width="9.140625" style="1"/>
    <col min="3312" max="3312" width="5.42578125" style="1" bestFit="1" customWidth="1"/>
    <col min="3313" max="3314" width="12.5703125" style="1" customWidth="1"/>
    <col min="3315" max="3315" width="84.28515625" style="1" customWidth="1"/>
    <col min="3316" max="3316" width="10.5703125" style="1" customWidth="1"/>
    <col min="3317" max="3317" width="14" style="1" customWidth="1"/>
    <col min="3318" max="3318" width="13.42578125" style="1" customWidth="1"/>
    <col min="3319" max="3319" width="19.5703125" style="1" customWidth="1"/>
    <col min="3320" max="3320" width="22" style="1" customWidth="1"/>
    <col min="3321" max="3321" width="5.42578125" style="1" customWidth="1"/>
    <col min="3322" max="3322" width="3.28515625" style="1" customWidth="1"/>
    <col min="3323" max="3323" width="14.140625" style="1" customWidth="1"/>
    <col min="3324" max="3324" width="13" style="1" customWidth="1"/>
    <col min="3325" max="3325" width="12.85546875" style="1" bestFit="1" customWidth="1"/>
    <col min="3326" max="3326" width="14" style="1" bestFit="1" customWidth="1"/>
    <col min="3327" max="3567" width="9.140625" style="1"/>
    <col min="3568" max="3568" width="5.42578125" style="1" bestFit="1" customWidth="1"/>
    <col min="3569" max="3570" width="12.5703125" style="1" customWidth="1"/>
    <col min="3571" max="3571" width="84.28515625" style="1" customWidth="1"/>
    <col min="3572" max="3572" width="10.5703125" style="1" customWidth="1"/>
    <col min="3573" max="3573" width="14" style="1" customWidth="1"/>
    <col min="3574" max="3574" width="13.42578125" style="1" customWidth="1"/>
    <col min="3575" max="3575" width="19.5703125" style="1" customWidth="1"/>
    <col min="3576" max="3576" width="22" style="1" customWidth="1"/>
    <col min="3577" max="3577" width="5.42578125" style="1" customWidth="1"/>
    <col min="3578" max="3578" width="3.28515625" style="1" customWidth="1"/>
    <col min="3579" max="3579" width="14.140625" style="1" customWidth="1"/>
    <col min="3580" max="3580" width="13" style="1" customWidth="1"/>
    <col min="3581" max="3581" width="12.85546875" style="1" bestFit="1" customWidth="1"/>
    <col min="3582" max="3582" width="14" style="1" bestFit="1" customWidth="1"/>
    <col min="3583" max="3823" width="9.140625" style="1"/>
    <col min="3824" max="3824" width="5.42578125" style="1" bestFit="1" customWidth="1"/>
    <col min="3825" max="3826" width="12.5703125" style="1" customWidth="1"/>
    <col min="3827" max="3827" width="84.28515625" style="1" customWidth="1"/>
    <col min="3828" max="3828" width="10.5703125" style="1" customWidth="1"/>
    <col min="3829" max="3829" width="14" style="1" customWidth="1"/>
    <col min="3830" max="3830" width="13.42578125" style="1" customWidth="1"/>
    <col min="3831" max="3831" width="19.5703125" style="1" customWidth="1"/>
    <col min="3832" max="3832" width="22" style="1" customWidth="1"/>
    <col min="3833" max="3833" width="5.42578125" style="1" customWidth="1"/>
    <col min="3834" max="3834" width="3.28515625" style="1" customWidth="1"/>
    <col min="3835" max="3835" width="14.140625" style="1" customWidth="1"/>
    <col min="3836" max="3836" width="13" style="1" customWidth="1"/>
    <col min="3837" max="3837" width="12.85546875" style="1" bestFit="1" customWidth="1"/>
    <col min="3838" max="3838" width="14" style="1" bestFit="1" customWidth="1"/>
    <col min="3839" max="4079" width="9.140625" style="1"/>
    <col min="4080" max="4080" width="5.42578125" style="1" bestFit="1" customWidth="1"/>
    <col min="4081" max="4082" width="12.5703125" style="1" customWidth="1"/>
    <col min="4083" max="4083" width="84.28515625" style="1" customWidth="1"/>
    <col min="4084" max="4084" width="10.5703125" style="1" customWidth="1"/>
    <col min="4085" max="4085" width="14" style="1" customWidth="1"/>
    <col min="4086" max="4086" width="13.42578125" style="1" customWidth="1"/>
    <col min="4087" max="4087" width="19.5703125" style="1" customWidth="1"/>
    <col min="4088" max="4088" width="22" style="1" customWidth="1"/>
    <col min="4089" max="4089" width="5.42578125" style="1" customWidth="1"/>
    <col min="4090" max="4090" width="3.28515625" style="1" customWidth="1"/>
    <col min="4091" max="4091" width="14.140625" style="1" customWidth="1"/>
    <col min="4092" max="4092" width="13" style="1" customWidth="1"/>
    <col min="4093" max="4093" width="12.85546875" style="1" bestFit="1" customWidth="1"/>
    <col min="4094" max="4094" width="14" style="1" bestFit="1" customWidth="1"/>
    <col min="4095" max="4335" width="9.140625" style="1"/>
    <col min="4336" max="4336" width="5.42578125" style="1" bestFit="1" customWidth="1"/>
    <col min="4337" max="4338" width="12.5703125" style="1" customWidth="1"/>
    <col min="4339" max="4339" width="84.28515625" style="1" customWidth="1"/>
    <col min="4340" max="4340" width="10.5703125" style="1" customWidth="1"/>
    <col min="4341" max="4341" width="14" style="1" customWidth="1"/>
    <col min="4342" max="4342" width="13.42578125" style="1" customWidth="1"/>
    <col min="4343" max="4343" width="19.5703125" style="1" customWidth="1"/>
    <col min="4344" max="4344" width="22" style="1" customWidth="1"/>
    <col min="4345" max="4345" width="5.42578125" style="1" customWidth="1"/>
    <col min="4346" max="4346" width="3.28515625" style="1" customWidth="1"/>
    <col min="4347" max="4347" width="14.140625" style="1" customWidth="1"/>
    <col min="4348" max="4348" width="13" style="1" customWidth="1"/>
    <col min="4349" max="4349" width="12.85546875" style="1" bestFit="1" customWidth="1"/>
    <col min="4350" max="4350" width="14" style="1" bestFit="1" customWidth="1"/>
    <col min="4351" max="4591" width="9.140625" style="1"/>
    <col min="4592" max="4592" width="5.42578125" style="1" bestFit="1" customWidth="1"/>
    <col min="4593" max="4594" width="12.5703125" style="1" customWidth="1"/>
    <col min="4595" max="4595" width="84.28515625" style="1" customWidth="1"/>
    <col min="4596" max="4596" width="10.5703125" style="1" customWidth="1"/>
    <col min="4597" max="4597" width="14" style="1" customWidth="1"/>
    <col min="4598" max="4598" width="13.42578125" style="1" customWidth="1"/>
    <col min="4599" max="4599" width="19.5703125" style="1" customWidth="1"/>
    <col min="4600" max="4600" width="22" style="1" customWidth="1"/>
    <col min="4601" max="4601" width="5.42578125" style="1" customWidth="1"/>
    <col min="4602" max="4602" width="3.28515625" style="1" customWidth="1"/>
    <col min="4603" max="4603" width="14.140625" style="1" customWidth="1"/>
    <col min="4604" max="4604" width="13" style="1" customWidth="1"/>
    <col min="4605" max="4605" width="12.85546875" style="1" bestFit="1" customWidth="1"/>
    <col min="4606" max="4606" width="14" style="1" bestFit="1" customWidth="1"/>
    <col min="4607" max="4847" width="9.140625" style="1"/>
    <col min="4848" max="4848" width="5.42578125" style="1" bestFit="1" customWidth="1"/>
    <col min="4849" max="4850" width="12.5703125" style="1" customWidth="1"/>
    <col min="4851" max="4851" width="84.28515625" style="1" customWidth="1"/>
    <col min="4852" max="4852" width="10.5703125" style="1" customWidth="1"/>
    <col min="4853" max="4853" width="14" style="1" customWidth="1"/>
    <col min="4854" max="4854" width="13.42578125" style="1" customWidth="1"/>
    <col min="4855" max="4855" width="19.5703125" style="1" customWidth="1"/>
    <col min="4856" max="4856" width="22" style="1" customWidth="1"/>
    <col min="4857" max="4857" width="5.42578125" style="1" customWidth="1"/>
    <col min="4858" max="4858" width="3.28515625" style="1" customWidth="1"/>
    <col min="4859" max="4859" width="14.140625" style="1" customWidth="1"/>
    <col min="4860" max="4860" width="13" style="1" customWidth="1"/>
    <col min="4861" max="4861" width="12.85546875" style="1" bestFit="1" customWidth="1"/>
    <col min="4862" max="4862" width="14" style="1" bestFit="1" customWidth="1"/>
    <col min="4863" max="5103" width="9.140625" style="1"/>
    <col min="5104" max="5104" width="5.42578125" style="1" bestFit="1" customWidth="1"/>
    <col min="5105" max="5106" width="12.5703125" style="1" customWidth="1"/>
    <col min="5107" max="5107" width="84.28515625" style="1" customWidth="1"/>
    <col min="5108" max="5108" width="10.5703125" style="1" customWidth="1"/>
    <col min="5109" max="5109" width="14" style="1" customWidth="1"/>
    <col min="5110" max="5110" width="13.42578125" style="1" customWidth="1"/>
    <col min="5111" max="5111" width="19.5703125" style="1" customWidth="1"/>
    <col min="5112" max="5112" width="22" style="1" customWidth="1"/>
    <col min="5113" max="5113" width="5.42578125" style="1" customWidth="1"/>
    <col min="5114" max="5114" width="3.28515625" style="1" customWidth="1"/>
    <col min="5115" max="5115" width="14.140625" style="1" customWidth="1"/>
    <col min="5116" max="5116" width="13" style="1" customWidth="1"/>
    <col min="5117" max="5117" width="12.85546875" style="1" bestFit="1" customWidth="1"/>
    <col min="5118" max="5118" width="14" style="1" bestFit="1" customWidth="1"/>
    <col min="5119" max="5359" width="9.140625" style="1"/>
    <col min="5360" max="5360" width="5.42578125" style="1" bestFit="1" customWidth="1"/>
    <col min="5361" max="5362" width="12.5703125" style="1" customWidth="1"/>
    <col min="5363" max="5363" width="84.28515625" style="1" customWidth="1"/>
    <col min="5364" max="5364" width="10.5703125" style="1" customWidth="1"/>
    <col min="5365" max="5365" width="14" style="1" customWidth="1"/>
    <col min="5366" max="5366" width="13.42578125" style="1" customWidth="1"/>
    <col min="5367" max="5367" width="19.5703125" style="1" customWidth="1"/>
    <col min="5368" max="5368" width="22" style="1" customWidth="1"/>
    <col min="5369" max="5369" width="5.42578125" style="1" customWidth="1"/>
    <col min="5370" max="5370" width="3.28515625" style="1" customWidth="1"/>
    <col min="5371" max="5371" width="14.140625" style="1" customWidth="1"/>
    <col min="5372" max="5372" width="13" style="1" customWidth="1"/>
    <col min="5373" max="5373" width="12.85546875" style="1" bestFit="1" customWidth="1"/>
    <col min="5374" max="5374" width="14" style="1" bestFit="1" customWidth="1"/>
    <col min="5375" max="5615" width="9.140625" style="1"/>
    <col min="5616" max="5616" width="5.42578125" style="1" bestFit="1" customWidth="1"/>
    <col min="5617" max="5618" width="12.5703125" style="1" customWidth="1"/>
    <col min="5619" max="5619" width="84.28515625" style="1" customWidth="1"/>
    <col min="5620" max="5620" width="10.5703125" style="1" customWidth="1"/>
    <col min="5621" max="5621" width="14" style="1" customWidth="1"/>
    <col min="5622" max="5622" width="13.42578125" style="1" customWidth="1"/>
    <col min="5623" max="5623" width="19.5703125" style="1" customWidth="1"/>
    <col min="5624" max="5624" width="22" style="1" customWidth="1"/>
    <col min="5625" max="5625" width="5.42578125" style="1" customWidth="1"/>
    <col min="5626" max="5626" width="3.28515625" style="1" customWidth="1"/>
    <col min="5627" max="5627" width="14.140625" style="1" customWidth="1"/>
    <col min="5628" max="5628" width="13" style="1" customWidth="1"/>
    <col min="5629" max="5629" width="12.85546875" style="1" bestFit="1" customWidth="1"/>
    <col min="5630" max="5630" width="14" style="1" bestFit="1" customWidth="1"/>
    <col min="5631" max="5871" width="9.140625" style="1"/>
    <col min="5872" max="5872" width="5.42578125" style="1" bestFit="1" customWidth="1"/>
    <col min="5873" max="5874" width="12.5703125" style="1" customWidth="1"/>
    <col min="5875" max="5875" width="84.28515625" style="1" customWidth="1"/>
    <col min="5876" max="5876" width="10.5703125" style="1" customWidth="1"/>
    <col min="5877" max="5877" width="14" style="1" customWidth="1"/>
    <col min="5878" max="5878" width="13.42578125" style="1" customWidth="1"/>
    <col min="5879" max="5879" width="19.5703125" style="1" customWidth="1"/>
    <col min="5880" max="5880" width="22" style="1" customWidth="1"/>
    <col min="5881" max="5881" width="5.42578125" style="1" customWidth="1"/>
    <col min="5882" max="5882" width="3.28515625" style="1" customWidth="1"/>
    <col min="5883" max="5883" width="14.140625" style="1" customWidth="1"/>
    <col min="5884" max="5884" width="13" style="1" customWidth="1"/>
    <col min="5885" max="5885" width="12.85546875" style="1" bestFit="1" customWidth="1"/>
    <col min="5886" max="5886" width="14" style="1" bestFit="1" customWidth="1"/>
    <col min="5887" max="6127" width="9.140625" style="1"/>
    <col min="6128" max="6128" width="5.42578125" style="1" bestFit="1" customWidth="1"/>
    <col min="6129" max="6130" width="12.5703125" style="1" customWidth="1"/>
    <col min="6131" max="6131" width="84.28515625" style="1" customWidth="1"/>
    <col min="6132" max="6132" width="10.5703125" style="1" customWidth="1"/>
    <col min="6133" max="6133" width="14" style="1" customWidth="1"/>
    <col min="6134" max="6134" width="13.42578125" style="1" customWidth="1"/>
    <col min="6135" max="6135" width="19.5703125" style="1" customWidth="1"/>
    <col min="6136" max="6136" width="22" style="1" customWidth="1"/>
    <col min="6137" max="6137" width="5.42578125" style="1" customWidth="1"/>
    <col min="6138" max="6138" width="3.28515625" style="1" customWidth="1"/>
    <col min="6139" max="6139" width="14.140625" style="1" customWidth="1"/>
    <col min="6140" max="6140" width="13" style="1" customWidth="1"/>
    <col min="6141" max="6141" width="12.85546875" style="1" bestFit="1" customWidth="1"/>
    <col min="6142" max="6142" width="14" style="1" bestFit="1" customWidth="1"/>
    <col min="6143" max="6383" width="9.140625" style="1"/>
    <col min="6384" max="6384" width="5.42578125" style="1" bestFit="1" customWidth="1"/>
    <col min="6385" max="6386" width="12.5703125" style="1" customWidth="1"/>
    <col min="6387" max="6387" width="84.28515625" style="1" customWidth="1"/>
    <col min="6388" max="6388" width="10.5703125" style="1" customWidth="1"/>
    <col min="6389" max="6389" width="14" style="1" customWidth="1"/>
    <col min="6390" max="6390" width="13.42578125" style="1" customWidth="1"/>
    <col min="6391" max="6391" width="19.5703125" style="1" customWidth="1"/>
    <col min="6392" max="6392" width="22" style="1" customWidth="1"/>
    <col min="6393" max="6393" width="5.42578125" style="1" customWidth="1"/>
    <col min="6394" max="6394" width="3.28515625" style="1" customWidth="1"/>
    <col min="6395" max="6395" width="14.140625" style="1" customWidth="1"/>
    <col min="6396" max="6396" width="13" style="1" customWidth="1"/>
    <col min="6397" max="6397" width="12.85546875" style="1" bestFit="1" customWidth="1"/>
    <col min="6398" max="6398" width="14" style="1" bestFit="1" customWidth="1"/>
    <col min="6399" max="6639" width="9.140625" style="1"/>
    <col min="6640" max="6640" width="5.42578125" style="1" bestFit="1" customWidth="1"/>
    <col min="6641" max="6642" width="12.5703125" style="1" customWidth="1"/>
    <col min="6643" max="6643" width="84.28515625" style="1" customWidth="1"/>
    <col min="6644" max="6644" width="10.5703125" style="1" customWidth="1"/>
    <col min="6645" max="6645" width="14" style="1" customWidth="1"/>
    <col min="6646" max="6646" width="13.42578125" style="1" customWidth="1"/>
    <col min="6647" max="6647" width="19.5703125" style="1" customWidth="1"/>
    <col min="6648" max="6648" width="22" style="1" customWidth="1"/>
    <col min="6649" max="6649" width="5.42578125" style="1" customWidth="1"/>
    <col min="6650" max="6650" width="3.28515625" style="1" customWidth="1"/>
    <col min="6651" max="6651" width="14.140625" style="1" customWidth="1"/>
    <col min="6652" max="6652" width="13" style="1" customWidth="1"/>
    <col min="6653" max="6653" width="12.85546875" style="1" bestFit="1" customWidth="1"/>
    <col min="6654" max="6654" width="14" style="1" bestFit="1" customWidth="1"/>
    <col min="6655" max="6895" width="9.140625" style="1"/>
    <col min="6896" max="6896" width="5.42578125" style="1" bestFit="1" customWidth="1"/>
    <col min="6897" max="6898" width="12.5703125" style="1" customWidth="1"/>
    <col min="6899" max="6899" width="84.28515625" style="1" customWidth="1"/>
    <col min="6900" max="6900" width="10.5703125" style="1" customWidth="1"/>
    <col min="6901" max="6901" width="14" style="1" customWidth="1"/>
    <col min="6902" max="6902" width="13.42578125" style="1" customWidth="1"/>
    <col min="6903" max="6903" width="19.5703125" style="1" customWidth="1"/>
    <col min="6904" max="6904" width="22" style="1" customWidth="1"/>
    <col min="6905" max="6905" width="5.42578125" style="1" customWidth="1"/>
    <col min="6906" max="6906" width="3.28515625" style="1" customWidth="1"/>
    <col min="6907" max="6907" width="14.140625" style="1" customWidth="1"/>
    <col min="6908" max="6908" width="13" style="1" customWidth="1"/>
    <col min="6909" max="6909" width="12.85546875" style="1" bestFit="1" customWidth="1"/>
    <col min="6910" max="6910" width="14" style="1" bestFit="1" customWidth="1"/>
    <col min="6911" max="7151" width="9.140625" style="1"/>
    <col min="7152" max="7152" width="5.42578125" style="1" bestFit="1" customWidth="1"/>
    <col min="7153" max="7154" width="12.5703125" style="1" customWidth="1"/>
    <col min="7155" max="7155" width="84.28515625" style="1" customWidth="1"/>
    <col min="7156" max="7156" width="10.5703125" style="1" customWidth="1"/>
    <col min="7157" max="7157" width="14" style="1" customWidth="1"/>
    <col min="7158" max="7158" width="13.42578125" style="1" customWidth="1"/>
    <col min="7159" max="7159" width="19.5703125" style="1" customWidth="1"/>
    <col min="7160" max="7160" width="22" style="1" customWidth="1"/>
    <col min="7161" max="7161" width="5.42578125" style="1" customWidth="1"/>
    <col min="7162" max="7162" width="3.28515625" style="1" customWidth="1"/>
    <col min="7163" max="7163" width="14.140625" style="1" customWidth="1"/>
    <col min="7164" max="7164" width="13" style="1" customWidth="1"/>
    <col min="7165" max="7165" width="12.85546875" style="1" bestFit="1" customWidth="1"/>
    <col min="7166" max="7166" width="14" style="1" bestFit="1" customWidth="1"/>
    <col min="7167" max="7407" width="9.140625" style="1"/>
    <col min="7408" max="7408" width="5.42578125" style="1" bestFit="1" customWidth="1"/>
    <col min="7409" max="7410" width="12.5703125" style="1" customWidth="1"/>
    <col min="7411" max="7411" width="84.28515625" style="1" customWidth="1"/>
    <col min="7412" max="7412" width="10.5703125" style="1" customWidth="1"/>
    <col min="7413" max="7413" width="14" style="1" customWidth="1"/>
    <col min="7414" max="7414" width="13.42578125" style="1" customWidth="1"/>
    <col min="7415" max="7415" width="19.5703125" style="1" customWidth="1"/>
    <col min="7416" max="7416" width="22" style="1" customWidth="1"/>
    <col min="7417" max="7417" width="5.42578125" style="1" customWidth="1"/>
    <col min="7418" max="7418" width="3.28515625" style="1" customWidth="1"/>
    <col min="7419" max="7419" width="14.140625" style="1" customWidth="1"/>
    <col min="7420" max="7420" width="13" style="1" customWidth="1"/>
    <col min="7421" max="7421" width="12.85546875" style="1" bestFit="1" customWidth="1"/>
    <col min="7422" max="7422" width="14" style="1" bestFit="1" customWidth="1"/>
    <col min="7423" max="7663" width="9.140625" style="1"/>
    <col min="7664" max="7664" width="5.42578125" style="1" bestFit="1" customWidth="1"/>
    <col min="7665" max="7666" width="12.5703125" style="1" customWidth="1"/>
    <col min="7667" max="7667" width="84.28515625" style="1" customWidth="1"/>
    <col min="7668" max="7668" width="10.5703125" style="1" customWidth="1"/>
    <col min="7669" max="7669" width="14" style="1" customWidth="1"/>
    <col min="7670" max="7670" width="13.42578125" style="1" customWidth="1"/>
    <col min="7671" max="7671" width="19.5703125" style="1" customWidth="1"/>
    <col min="7672" max="7672" width="22" style="1" customWidth="1"/>
    <col min="7673" max="7673" width="5.42578125" style="1" customWidth="1"/>
    <col min="7674" max="7674" width="3.28515625" style="1" customWidth="1"/>
    <col min="7675" max="7675" width="14.140625" style="1" customWidth="1"/>
    <col min="7676" max="7676" width="13" style="1" customWidth="1"/>
    <col min="7677" max="7677" width="12.85546875" style="1" bestFit="1" customWidth="1"/>
    <col min="7678" max="7678" width="14" style="1" bestFit="1" customWidth="1"/>
    <col min="7679" max="7919" width="9.140625" style="1"/>
    <col min="7920" max="7920" width="5.42578125" style="1" bestFit="1" customWidth="1"/>
    <col min="7921" max="7922" width="12.5703125" style="1" customWidth="1"/>
    <col min="7923" max="7923" width="84.28515625" style="1" customWidth="1"/>
    <col min="7924" max="7924" width="10.5703125" style="1" customWidth="1"/>
    <col min="7925" max="7925" width="14" style="1" customWidth="1"/>
    <col min="7926" max="7926" width="13.42578125" style="1" customWidth="1"/>
    <col min="7927" max="7927" width="19.5703125" style="1" customWidth="1"/>
    <col min="7928" max="7928" width="22" style="1" customWidth="1"/>
    <col min="7929" max="7929" width="5.42578125" style="1" customWidth="1"/>
    <col min="7930" max="7930" width="3.28515625" style="1" customWidth="1"/>
    <col min="7931" max="7931" width="14.140625" style="1" customWidth="1"/>
    <col min="7932" max="7932" width="13" style="1" customWidth="1"/>
    <col min="7933" max="7933" width="12.85546875" style="1" bestFit="1" customWidth="1"/>
    <col min="7934" max="7934" width="14" style="1" bestFit="1" customWidth="1"/>
    <col min="7935" max="8175" width="9.140625" style="1"/>
    <col min="8176" max="8176" width="5.42578125" style="1" bestFit="1" customWidth="1"/>
    <col min="8177" max="8178" width="12.5703125" style="1" customWidth="1"/>
    <col min="8179" max="8179" width="84.28515625" style="1" customWidth="1"/>
    <col min="8180" max="8180" width="10.5703125" style="1" customWidth="1"/>
    <col min="8181" max="8181" width="14" style="1" customWidth="1"/>
    <col min="8182" max="8182" width="13.42578125" style="1" customWidth="1"/>
    <col min="8183" max="8183" width="19.5703125" style="1" customWidth="1"/>
    <col min="8184" max="8184" width="22" style="1" customWidth="1"/>
    <col min="8185" max="8185" width="5.42578125" style="1" customWidth="1"/>
    <col min="8186" max="8186" width="3.28515625" style="1" customWidth="1"/>
    <col min="8187" max="8187" width="14.140625" style="1" customWidth="1"/>
    <col min="8188" max="8188" width="13" style="1" customWidth="1"/>
    <col min="8189" max="8189" width="12.85546875" style="1" bestFit="1" customWidth="1"/>
    <col min="8190" max="8190" width="14" style="1" bestFit="1" customWidth="1"/>
    <col min="8191" max="8431" width="9.140625" style="1"/>
    <col min="8432" max="8432" width="5.42578125" style="1" bestFit="1" customWidth="1"/>
    <col min="8433" max="8434" width="12.5703125" style="1" customWidth="1"/>
    <col min="8435" max="8435" width="84.28515625" style="1" customWidth="1"/>
    <col min="8436" max="8436" width="10.5703125" style="1" customWidth="1"/>
    <col min="8437" max="8437" width="14" style="1" customWidth="1"/>
    <col min="8438" max="8438" width="13.42578125" style="1" customWidth="1"/>
    <col min="8439" max="8439" width="19.5703125" style="1" customWidth="1"/>
    <col min="8440" max="8440" width="22" style="1" customWidth="1"/>
    <col min="8441" max="8441" width="5.42578125" style="1" customWidth="1"/>
    <col min="8442" max="8442" width="3.28515625" style="1" customWidth="1"/>
    <col min="8443" max="8443" width="14.140625" style="1" customWidth="1"/>
    <col min="8444" max="8444" width="13" style="1" customWidth="1"/>
    <col min="8445" max="8445" width="12.85546875" style="1" bestFit="1" customWidth="1"/>
    <col min="8446" max="8446" width="14" style="1" bestFit="1" customWidth="1"/>
    <col min="8447" max="8687" width="9.140625" style="1"/>
    <col min="8688" max="8688" width="5.42578125" style="1" bestFit="1" customWidth="1"/>
    <col min="8689" max="8690" width="12.5703125" style="1" customWidth="1"/>
    <col min="8691" max="8691" width="84.28515625" style="1" customWidth="1"/>
    <col min="8692" max="8692" width="10.5703125" style="1" customWidth="1"/>
    <col min="8693" max="8693" width="14" style="1" customWidth="1"/>
    <col min="8694" max="8694" width="13.42578125" style="1" customWidth="1"/>
    <col min="8695" max="8695" width="19.5703125" style="1" customWidth="1"/>
    <col min="8696" max="8696" width="22" style="1" customWidth="1"/>
    <col min="8697" max="8697" width="5.42578125" style="1" customWidth="1"/>
    <col min="8698" max="8698" width="3.28515625" style="1" customWidth="1"/>
    <col min="8699" max="8699" width="14.140625" style="1" customWidth="1"/>
    <col min="8700" max="8700" width="13" style="1" customWidth="1"/>
    <col min="8701" max="8701" width="12.85546875" style="1" bestFit="1" customWidth="1"/>
    <col min="8702" max="8702" width="14" style="1" bestFit="1" customWidth="1"/>
    <col min="8703" max="8943" width="9.140625" style="1"/>
    <col min="8944" max="8944" width="5.42578125" style="1" bestFit="1" customWidth="1"/>
    <col min="8945" max="8946" width="12.5703125" style="1" customWidth="1"/>
    <col min="8947" max="8947" width="84.28515625" style="1" customWidth="1"/>
    <col min="8948" max="8948" width="10.5703125" style="1" customWidth="1"/>
    <col min="8949" max="8949" width="14" style="1" customWidth="1"/>
    <col min="8950" max="8950" width="13.42578125" style="1" customWidth="1"/>
    <col min="8951" max="8951" width="19.5703125" style="1" customWidth="1"/>
    <col min="8952" max="8952" width="22" style="1" customWidth="1"/>
    <col min="8953" max="8953" width="5.42578125" style="1" customWidth="1"/>
    <col min="8954" max="8954" width="3.28515625" style="1" customWidth="1"/>
    <col min="8955" max="8955" width="14.140625" style="1" customWidth="1"/>
    <col min="8956" max="8956" width="13" style="1" customWidth="1"/>
    <col min="8957" max="8957" width="12.85546875" style="1" bestFit="1" customWidth="1"/>
    <col min="8958" max="8958" width="14" style="1" bestFit="1" customWidth="1"/>
    <col min="8959" max="9199" width="9.140625" style="1"/>
    <col min="9200" max="9200" width="5.42578125" style="1" bestFit="1" customWidth="1"/>
    <col min="9201" max="9202" width="12.5703125" style="1" customWidth="1"/>
    <col min="9203" max="9203" width="84.28515625" style="1" customWidth="1"/>
    <col min="9204" max="9204" width="10.5703125" style="1" customWidth="1"/>
    <col min="9205" max="9205" width="14" style="1" customWidth="1"/>
    <col min="9206" max="9206" width="13.42578125" style="1" customWidth="1"/>
    <col min="9207" max="9207" width="19.5703125" style="1" customWidth="1"/>
    <col min="9208" max="9208" width="22" style="1" customWidth="1"/>
    <col min="9209" max="9209" width="5.42578125" style="1" customWidth="1"/>
    <col min="9210" max="9210" width="3.28515625" style="1" customWidth="1"/>
    <col min="9211" max="9211" width="14.140625" style="1" customWidth="1"/>
    <col min="9212" max="9212" width="13" style="1" customWidth="1"/>
    <col min="9213" max="9213" width="12.85546875" style="1" bestFit="1" customWidth="1"/>
    <col min="9214" max="9214" width="14" style="1" bestFit="1" customWidth="1"/>
    <col min="9215" max="9455" width="9.140625" style="1"/>
    <col min="9456" max="9456" width="5.42578125" style="1" bestFit="1" customWidth="1"/>
    <col min="9457" max="9458" width="12.5703125" style="1" customWidth="1"/>
    <col min="9459" max="9459" width="84.28515625" style="1" customWidth="1"/>
    <col min="9460" max="9460" width="10.5703125" style="1" customWidth="1"/>
    <col min="9461" max="9461" width="14" style="1" customWidth="1"/>
    <col min="9462" max="9462" width="13.42578125" style="1" customWidth="1"/>
    <col min="9463" max="9463" width="19.5703125" style="1" customWidth="1"/>
    <col min="9464" max="9464" width="22" style="1" customWidth="1"/>
    <col min="9465" max="9465" width="5.42578125" style="1" customWidth="1"/>
    <col min="9466" max="9466" width="3.28515625" style="1" customWidth="1"/>
    <col min="9467" max="9467" width="14.140625" style="1" customWidth="1"/>
    <col min="9468" max="9468" width="13" style="1" customWidth="1"/>
    <col min="9469" max="9469" width="12.85546875" style="1" bestFit="1" customWidth="1"/>
    <col min="9470" max="9470" width="14" style="1" bestFit="1" customWidth="1"/>
    <col min="9471" max="9711" width="9.140625" style="1"/>
    <col min="9712" max="9712" width="5.42578125" style="1" bestFit="1" customWidth="1"/>
    <col min="9713" max="9714" width="12.5703125" style="1" customWidth="1"/>
    <col min="9715" max="9715" width="84.28515625" style="1" customWidth="1"/>
    <col min="9716" max="9716" width="10.5703125" style="1" customWidth="1"/>
    <col min="9717" max="9717" width="14" style="1" customWidth="1"/>
    <col min="9718" max="9718" width="13.42578125" style="1" customWidth="1"/>
    <col min="9719" max="9719" width="19.5703125" style="1" customWidth="1"/>
    <col min="9720" max="9720" width="22" style="1" customWidth="1"/>
    <col min="9721" max="9721" width="5.42578125" style="1" customWidth="1"/>
    <col min="9722" max="9722" width="3.28515625" style="1" customWidth="1"/>
    <col min="9723" max="9723" width="14.140625" style="1" customWidth="1"/>
    <col min="9724" max="9724" width="13" style="1" customWidth="1"/>
    <col min="9725" max="9725" width="12.85546875" style="1" bestFit="1" customWidth="1"/>
    <col min="9726" max="9726" width="14" style="1" bestFit="1" customWidth="1"/>
    <col min="9727" max="9967" width="9.140625" style="1"/>
    <col min="9968" max="9968" width="5.42578125" style="1" bestFit="1" customWidth="1"/>
    <col min="9969" max="9970" width="12.5703125" style="1" customWidth="1"/>
    <col min="9971" max="9971" width="84.28515625" style="1" customWidth="1"/>
    <col min="9972" max="9972" width="10.5703125" style="1" customWidth="1"/>
    <col min="9973" max="9973" width="14" style="1" customWidth="1"/>
    <col min="9974" max="9974" width="13.42578125" style="1" customWidth="1"/>
    <col min="9975" max="9975" width="19.5703125" style="1" customWidth="1"/>
    <col min="9976" max="9976" width="22" style="1" customWidth="1"/>
    <col min="9977" max="9977" width="5.42578125" style="1" customWidth="1"/>
    <col min="9978" max="9978" width="3.28515625" style="1" customWidth="1"/>
    <col min="9979" max="9979" width="14.140625" style="1" customWidth="1"/>
    <col min="9980" max="9980" width="13" style="1" customWidth="1"/>
    <col min="9981" max="9981" width="12.85546875" style="1" bestFit="1" customWidth="1"/>
    <col min="9982" max="9982" width="14" style="1" bestFit="1" customWidth="1"/>
    <col min="9983" max="10223" width="9.140625" style="1"/>
    <col min="10224" max="10224" width="5.42578125" style="1" bestFit="1" customWidth="1"/>
    <col min="10225" max="10226" width="12.5703125" style="1" customWidth="1"/>
    <col min="10227" max="10227" width="84.28515625" style="1" customWidth="1"/>
    <col min="10228" max="10228" width="10.5703125" style="1" customWidth="1"/>
    <col min="10229" max="10229" width="14" style="1" customWidth="1"/>
    <col min="10230" max="10230" width="13.42578125" style="1" customWidth="1"/>
    <col min="10231" max="10231" width="19.5703125" style="1" customWidth="1"/>
    <col min="10232" max="10232" width="22" style="1" customWidth="1"/>
    <col min="10233" max="10233" width="5.42578125" style="1" customWidth="1"/>
    <col min="10234" max="10234" width="3.28515625" style="1" customWidth="1"/>
    <col min="10235" max="10235" width="14.140625" style="1" customWidth="1"/>
    <col min="10236" max="10236" width="13" style="1" customWidth="1"/>
    <col min="10237" max="10237" width="12.85546875" style="1" bestFit="1" customWidth="1"/>
    <col min="10238" max="10238" width="14" style="1" bestFit="1" customWidth="1"/>
    <col min="10239" max="10479" width="9.140625" style="1"/>
    <col min="10480" max="10480" width="5.42578125" style="1" bestFit="1" customWidth="1"/>
    <col min="10481" max="10482" width="12.5703125" style="1" customWidth="1"/>
    <col min="10483" max="10483" width="84.28515625" style="1" customWidth="1"/>
    <col min="10484" max="10484" width="10.5703125" style="1" customWidth="1"/>
    <col min="10485" max="10485" width="14" style="1" customWidth="1"/>
    <col min="10486" max="10486" width="13.42578125" style="1" customWidth="1"/>
    <col min="10487" max="10487" width="19.5703125" style="1" customWidth="1"/>
    <col min="10488" max="10488" width="22" style="1" customWidth="1"/>
    <col min="10489" max="10489" width="5.42578125" style="1" customWidth="1"/>
    <col min="10490" max="10490" width="3.28515625" style="1" customWidth="1"/>
    <col min="10491" max="10491" width="14.140625" style="1" customWidth="1"/>
    <col min="10492" max="10492" width="13" style="1" customWidth="1"/>
    <col min="10493" max="10493" width="12.85546875" style="1" bestFit="1" customWidth="1"/>
    <col min="10494" max="10494" width="14" style="1" bestFit="1" customWidth="1"/>
    <col min="10495" max="10735" width="9.140625" style="1"/>
    <col min="10736" max="10736" width="5.42578125" style="1" bestFit="1" customWidth="1"/>
    <col min="10737" max="10738" width="12.5703125" style="1" customWidth="1"/>
    <col min="10739" max="10739" width="84.28515625" style="1" customWidth="1"/>
    <col min="10740" max="10740" width="10.5703125" style="1" customWidth="1"/>
    <col min="10741" max="10741" width="14" style="1" customWidth="1"/>
    <col min="10742" max="10742" width="13.42578125" style="1" customWidth="1"/>
    <col min="10743" max="10743" width="19.5703125" style="1" customWidth="1"/>
    <col min="10744" max="10744" width="22" style="1" customWidth="1"/>
    <col min="10745" max="10745" width="5.42578125" style="1" customWidth="1"/>
    <col min="10746" max="10746" width="3.28515625" style="1" customWidth="1"/>
    <col min="10747" max="10747" width="14.140625" style="1" customWidth="1"/>
    <col min="10748" max="10748" width="13" style="1" customWidth="1"/>
    <col min="10749" max="10749" width="12.85546875" style="1" bestFit="1" customWidth="1"/>
    <col min="10750" max="10750" width="14" style="1" bestFit="1" customWidth="1"/>
    <col min="10751" max="10991" width="9.140625" style="1"/>
    <col min="10992" max="10992" width="5.42578125" style="1" bestFit="1" customWidth="1"/>
    <col min="10993" max="10994" width="12.5703125" style="1" customWidth="1"/>
    <col min="10995" max="10995" width="84.28515625" style="1" customWidth="1"/>
    <col min="10996" max="10996" width="10.5703125" style="1" customWidth="1"/>
    <col min="10997" max="10997" width="14" style="1" customWidth="1"/>
    <col min="10998" max="10998" width="13.42578125" style="1" customWidth="1"/>
    <col min="10999" max="10999" width="19.5703125" style="1" customWidth="1"/>
    <col min="11000" max="11000" width="22" style="1" customWidth="1"/>
    <col min="11001" max="11001" width="5.42578125" style="1" customWidth="1"/>
    <col min="11002" max="11002" width="3.28515625" style="1" customWidth="1"/>
    <col min="11003" max="11003" width="14.140625" style="1" customWidth="1"/>
    <col min="11004" max="11004" width="13" style="1" customWidth="1"/>
    <col min="11005" max="11005" width="12.85546875" style="1" bestFit="1" customWidth="1"/>
    <col min="11006" max="11006" width="14" style="1" bestFit="1" customWidth="1"/>
    <col min="11007" max="11247" width="9.140625" style="1"/>
    <col min="11248" max="11248" width="5.42578125" style="1" bestFit="1" customWidth="1"/>
    <col min="11249" max="11250" width="12.5703125" style="1" customWidth="1"/>
    <col min="11251" max="11251" width="84.28515625" style="1" customWidth="1"/>
    <col min="11252" max="11252" width="10.5703125" style="1" customWidth="1"/>
    <col min="11253" max="11253" width="14" style="1" customWidth="1"/>
    <col min="11254" max="11254" width="13.42578125" style="1" customWidth="1"/>
    <col min="11255" max="11255" width="19.5703125" style="1" customWidth="1"/>
    <col min="11256" max="11256" width="22" style="1" customWidth="1"/>
    <col min="11257" max="11257" width="5.42578125" style="1" customWidth="1"/>
    <col min="11258" max="11258" width="3.28515625" style="1" customWidth="1"/>
    <col min="11259" max="11259" width="14.140625" style="1" customWidth="1"/>
    <col min="11260" max="11260" width="13" style="1" customWidth="1"/>
    <col min="11261" max="11261" width="12.85546875" style="1" bestFit="1" customWidth="1"/>
    <col min="11262" max="11262" width="14" style="1" bestFit="1" customWidth="1"/>
    <col min="11263" max="11503" width="9.140625" style="1"/>
    <col min="11504" max="11504" width="5.42578125" style="1" bestFit="1" customWidth="1"/>
    <col min="11505" max="11506" width="12.5703125" style="1" customWidth="1"/>
    <col min="11507" max="11507" width="84.28515625" style="1" customWidth="1"/>
    <col min="11508" max="11508" width="10.5703125" style="1" customWidth="1"/>
    <col min="11509" max="11509" width="14" style="1" customWidth="1"/>
    <col min="11510" max="11510" width="13.42578125" style="1" customWidth="1"/>
    <col min="11511" max="11511" width="19.5703125" style="1" customWidth="1"/>
    <col min="11512" max="11512" width="22" style="1" customWidth="1"/>
    <col min="11513" max="11513" width="5.42578125" style="1" customWidth="1"/>
    <col min="11514" max="11514" width="3.28515625" style="1" customWidth="1"/>
    <col min="11515" max="11515" width="14.140625" style="1" customWidth="1"/>
    <col min="11516" max="11516" width="13" style="1" customWidth="1"/>
    <col min="11517" max="11517" width="12.85546875" style="1" bestFit="1" customWidth="1"/>
    <col min="11518" max="11518" width="14" style="1" bestFit="1" customWidth="1"/>
    <col min="11519" max="11759" width="9.140625" style="1"/>
    <col min="11760" max="11760" width="5.42578125" style="1" bestFit="1" customWidth="1"/>
    <col min="11761" max="11762" width="12.5703125" style="1" customWidth="1"/>
    <col min="11763" max="11763" width="84.28515625" style="1" customWidth="1"/>
    <col min="11764" max="11764" width="10.5703125" style="1" customWidth="1"/>
    <col min="11765" max="11765" width="14" style="1" customWidth="1"/>
    <col min="11766" max="11766" width="13.42578125" style="1" customWidth="1"/>
    <col min="11767" max="11767" width="19.5703125" style="1" customWidth="1"/>
    <col min="11768" max="11768" width="22" style="1" customWidth="1"/>
    <col min="11769" max="11769" width="5.42578125" style="1" customWidth="1"/>
    <col min="11770" max="11770" width="3.28515625" style="1" customWidth="1"/>
    <col min="11771" max="11771" width="14.140625" style="1" customWidth="1"/>
    <col min="11772" max="11772" width="13" style="1" customWidth="1"/>
    <col min="11773" max="11773" width="12.85546875" style="1" bestFit="1" customWidth="1"/>
    <col min="11774" max="11774" width="14" style="1" bestFit="1" customWidth="1"/>
    <col min="11775" max="12015" width="9.140625" style="1"/>
    <col min="12016" max="12016" width="5.42578125" style="1" bestFit="1" customWidth="1"/>
    <col min="12017" max="12018" width="12.5703125" style="1" customWidth="1"/>
    <col min="12019" max="12019" width="84.28515625" style="1" customWidth="1"/>
    <col min="12020" max="12020" width="10.5703125" style="1" customWidth="1"/>
    <col min="12021" max="12021" width="14" style="1" customWidth="1"/>
    <col min="12022" max="12022" width="13.42578125" style="1" customWidth="1"/>
    <col min="12023" max="12023" width="19.5703125" style="1" customWidth="1"/>
    <col min="12024" max="12024" width="22" style="1" customWidth="1"/>
    <col min="12025" max="12025" width="5.42578125" style="1" customWidth="1"/>
    <col min="12026" max="12026" width="3.28515625" style="1" customWidth="1"/>
    <col min="12027" max="12027" width="14.140625" style="1" customWidth="1"/>
    <col min="12028" max="12028" width="13" style="1" customWidth="1"/>
    <col min="12029" max="12029" width="12.85546875" style="1" bestFit="1" customWidth="1"/>
    <col min="12030" max="12030" width="14" style="1" bestFit="1" customWidth="1"/>
    <col min="12031" max="12271" width="9.140625" style="1"/>
    <col min="12272" max="12272" width="5.42578125" style="1" bestFit="1" customWidth="1"/>
    <col min="12273" max="12274" width="12.5703125" style="1" customWidth="1"/>
    <col min="12275" max="12275" width="84.28515625" style="1" customWidth="1"/>
    <col min="12276" max="12276" width="10.5703125" style="1" customWidth="1"/>
    <col min="12277" max="12277" width="14" style="1" customWidth="1"/>
    <col min="12278" max="12278" width="13.42578125" style="1" customWidth="1"/>
    <col min="12279" max="12279" width="19.5703125" style="1" customWidth="1"/>
    <col min="12280" max="12280" width="22" style="1" customWidth="1"/>
    <col min="12281" max="12281" width="5.42578125" style="1" customWidth="1"/>
    <col min="12282" max="12282" width="3.28515625" style="1" customWidth="1"/>
    <col min="12283" max="12283" width="14.140625" style="1" customWidth="1"/>
    <col min="12284" max="12284" width="13" style="1" customWidth="1"/>
    <col min="12285" max="12285" width="12.85546875" style="1" bestFit="1" customWidth="1"/>
    <col min="12286" max="12286" width="14" style="1" bestFit="1" customWidth="1"/>
    <col min="12287" max="12527" width="9.140625" style="1"/>
    <col min="12528" max="12528" width="5.42578125" style="1" bestFit="1" customWidth="1"/>
    <col min="12529" max="12530" width="12.5703125" style="1" customWidth="1"/>
    <col min="12531" max="12531" width="84.28515625" style="1" customWidth="1"/>
    <col min="12532" max="12532" width="10.5703125" style="1" customWidth="1"/>
    <col min="12533" max="12533" width="14" style="1" customWidth="1"/>
    <col min="12534" max="12534" width="13.42578125" style="1" customWidth="1"/>
    <col min="12535" max="12535" width="19.5703125" style="1" customWidth="1"/>
    <col min="12536" max="12536" width="22" style="1" customWidth="1"/>
    <col min="12537" max="12537" width="5.42578125" style="1" customWidth="1"/>
    <col min="12538" max="12538" width="3.28515625" style="1" customWidth="1"/>
    <col min="12539" max="12539" width="14.140625" style="1" customWidth="1"/>
    <col min="12540" max="12540" width="13" style="1" customWidth="1"/>
    <col min="12541" max="12541" width="12.85546875" style="1" bestFit="1" customWidth="1"/>
    <col min="12542" max="12542" width="14" style="1" bestFit="1" customWidth="1"/>
    <col min="12543" max="12783" width="9.140625" style="1"/>
    <col min="12784" max="12784" width="5.42578125" style="1" bestFit="1" customWidth="1"/>
    <col min="12785" max="12786" width="12.5703125" style="1" customWidth="1"/>
    <col min="12787" max="12787" width="84.28515625" style="1" customWidth="1"/>
    <col min="12788" max="12788" width="10.5703125" style="1" customWidth="1"/>
    <col min="12789" max="12789" width="14" style="1" customWidth="1"/>
    <col min="12790" max="12790" width="13.42578125" style="1" customWidth="1"/>
    <col min="12791" max="12791" width="19.5703125" style="1" customWidth="1"/>
    <col min="12792" max="12792" width="22" style="1" customWidth="1"/>
    <col min="12793" max="12793" width="5.42578125" style="1" customWidth="1"/>
    <col min="12794" max="12794" width="3.28515625" style="1" customWidth="1"/>
    <col min="12795" max="12795" width="14.140625" style="1" customWidth="1"/>
    <col min="12796" max="12796" width="13" style="1" customWidth="1"/>
    <col min="12797" max="12797" width="12.85546875" style="1" bestFit="1" customWidth="1"/>
    <col min="12798" max="12798" width="14" style="1" bestFit="1" customWidth="1"/>
    <col min="12799" max="13039" width="9.140625" style="1"/>
    <col min="13040" max="13040" width="5.42578125" style="1" bestFit="1" customWidth="1"/>
    <col min="13041" max="13042" width="12.5703125" style="1" customWidth="1"/>
    <col min="13043" max="13043" width="84.28515625" style="1" customWidth="1"/>
    <col min="13044" max="13044" width="10.5703125" style="1" customWidth="1"/>
    <col min="13045" max="13045" width="14" style="1" customWidth="1"/>
    <col min="13046" max="13046" width="13.42578125" style="1" customWidth="1"/>
    <col min="13047" max="13047" width="19.5703125" style="1" customWidth="1"/>
    <col min="13048" max="13048" width="22" style="1" customWidth="1"/>
    <col min="13049" max="13049" width="5.42578125" style="1" customWidth="1"/>
    <col min="13050" max="13050" width="3.28515625" style="1" customWidth="1"/>
    <col min="13051" max="13051" width="14.140625" style="1" customWidth="1"/>
    <col min="13052" max="13052" width="13" style="1" customWidth="1"/>
    <col min="13053" max="13053" width="12.85546875" style="1" bestFit="1" customWidth="1"/>
    <col min="13054" max="13054" width="14" style="1" bestFit="1" customWidth="1"/>
    <col min="13055" max="13295" width="9.140625" style="1"/>
    <col min="13296" max="13296" width="5.42578125" style="1" bestFit="1" customWidth="1"/>
    <col min="13297" max="13298" width="12.5703125" style="1" customWidth="1"/>
    <col min="13299" max="13299" width="84.28515625" style="1" customWidth="1"/>
    <col min="13300" max="13300" width="10.5703125" style="1" customWidth="1"/>
    <col min="13301" max="13301" width="14" style="1" customWidth="1"/>
    <col min="13302" max="13302" width="13.42578125" style="1" customWidth="1"/>
    <col min="13303" max="13303" width="19.5703125" style="1" customWidth="1"/>
    <col min="13304" max="13304" width="22" style="1" customWidth="1"/>
    <col min="13305" max="13305" width="5.42578125" style="1" customWidth="1"/>
    <col min="13306" max="13306" width="3.28515625" style="1" customWidth="1"/>
    <col min="13307" max="13307" width="14.140625" style="1" customWidth="1"/>
    <col min="13308" max="13308" width="13" style="1" customWidth="1"/>
    <col min="13309" max="13309" width="12.85546875" style="1" bestFit="1" customWidth="1"/>
    <col min="13310" max="13310" width="14" style="1" bestFit="1" customWidth="1"/>
    <col min="13311" max="13551" width="9.140625" style="1"/>
    <col min="13552" max="13552" width="5.42578125" style="1" bestFit="1" customWidth="1"/>
    <col min="13553" max="13554" width="12.5703125" style="1" customWidth="1"/>
    <col min="13555" max="13555" width="84.28515625" style="1" customWidth="1"/>
    <col min="13556" max="13556" width="10.5703125" style="1" customWidth="1"/>
    <col min="13557" max="13557" width="14" style="1" customWidth="1"/>
    <col min="13558" max="13558" width="13.42578125" style="1" customWidth="1"/>
    <col min="13559" max="13559" width="19.5703125" style="1" customWidth="1"/>
    <col min="13560" max="13560" width="22" style="1" customWidth="1"/>
    <col min="13561" max="13561" width="5.42578125" style="1" customWidth="1"/>
    <col min="13562" max="13562" width="3.28515625" style="1" customWidth="1"/>
    <col min="13563" max="13563" width="14.140625" style="1" customWidth="1"/>
    <col min="13564" max="13564" width="13" style="1" customWidth="1"/>
    <col min="13565" max="13565" width="12.85546875" style="1" bestFit="1" customWidth="1"/>
    <col min="13566" max="13566" width="14" style="1" bestFit="1" customWidth="1"/>
    <col min="13567" max="13807" width="9.140625" style="1"/>
    <col min="13808" max="13808" width="5.42578125" style="1" bestFit="1" customWidth="1"/>
    <col min="13809" max="13810" width="12.5703125" style="1" customWidth="1"/>
    <col min="13811" max="13811" width="84.28515625" style="1" customWidth="1"/>
    <col min="13812" max="13812" width="10.5703125" style="1" customWidth="1"/>
    <col min="13813" max="13813" width="14" style="1" customWidth="1"/>
    <col min="13814" max="13814" width="13.42578125" style="1" customWidth="1"/>
    <col min="13815" max="13815" width="19.5703125" style="1" customWidth="1"/>
    <col min="13816" max="13816" width="22" style="1" customWidth="1"/>
    <col min="13817" max="13817" width="5.42578125" style="1" customWidth="1"/>
    <col min="13818" max="13818" width="3.28515625" style="1" customWidth="1"/>
    <col min="13819" max="13819" width="14.140625" style="1" customWidth="1"/>
    <col min="13820" max="13820" width="13" style="1" customWidth="1"/>
    <col min="13821" max="13821" width="12.85546875" style="1" bestFit="1" customWidth="1"/>
    <col min="13822" max="13822" width="14" style="1" bestFit="1" customWidth="1"/>
    <col min="13823" max="14063" width="9.140625" style="1"/>
    <col min="14064" max="14064" width="5.42578125" style="1" bestFit="1" customWidth="1"/>
    <col min="14065" max="14066" width="12.5703125" style="1" customWidth="1"/>
    <col min="14067" max="14067" width="84.28515625" style="1" customWidth="1"/>
    <col min="14068" max="14068" width="10.5703125" style="1" customWidth="1"/>
    <col min="14069" max="14069" width="14" style="1" customWidth="1"/>
    <col min="14070" max="14070" width="13.42578125" style="1" customWidth="1"/>
    <col min="14071" max="14071" width="19.5703125" style="1" customWidth="1"/>
    <col min="14072" max="14072" width="22" style="1" customWidth="1"/>
    <col min="14073" max="14073" width="5.42578125" style="1" customWidth="1"/>
    <col min="14074" max="14074" width="3.28515625" style="1" customWidth="1"/>
    <col min="14075" max="14075" width="14.140625" style="1" customWidth="1"/>
    <col min="14076" max="14076" width="13" style="1" customWidth="1"/>
    <col min="14077" max="14077" width="12.85546875" style="1" bestFit="1" customWidth="1"/>
    <col min="14078" max="14078" width="14" style="1" bestFit="1" customWidth="1"/>
    <col min="14079" max="14319" width="9.140625" style="1"/>
    <col min="14320" max="14320" width="5.42578125" style="1" bestFit="1" customWidth="1"/>
    <col min="14321" max="14322" width="12.5703125" style="1" customWidth="1"/>
    <col min="14323" max="14323" width="84.28515625" style="1" customWidth="1"/>
    <col min="14324" max="14324" width="10.5703125" style="1" customWidth="1"/>
    <col min="14325" max="14325" width="14" style="1" customWidth="1"/>
    <col min="14326" max="14326" width="13.42578125" style="1" customWidth="1"/>
    <col min="14327" max="14327" width="19.5703125" style="1" customWidth="1"/>
    <col min="14328" max="14328" width="22" style="1" customWidth="1"/>
    <col min="14329" max="14329" width="5.42578125" style="1" customWidth="1"/>
    <col min="14330" max="14330" width="3.28515625" style="1" customWidth="1"/>
    <col min="14331" max="14331" width="14.140625" style="1" customWidth="1"/>
    <col min="14332" max="14332" width="13" style="1" customWidth="1"/>
    <col min="14333" max="14333" width="12.85546875" style="1" bestFit="1" customWidth="1"/>
    <col min="14334" max="14334" width="14" style="1" bestFit="1" customWidth="1"/>
    <col min="14335" max="14575" width="9.140625" style="1"/>
    <col min="14576" max="14576" width="5.42578125" style="1" bestFit="1" customWidth="1"/>
    <col min="14577" max="14578" width="12.5703125" style="1" customWidth="1"/>
    <col min="14579" max="14579" width="84.28515625" style="1" customWidth="1"/>
    <col min="14580" max="14580" width="10.5703125" style="1" customWidth="1"/>
    <col min="14581" max="14581" width="14" style="1" customWidth="1"/>
    <col min="14582" max="14582" width="13.42578125" style="1" customWidth="1"/>
    <col min="14583" max="14583" width="19.5703125" style="1" customWidth="1"/>
    <col min="14584" max="14584" width="22" style="1" customWidth="1"/>
    <col min="14585" max="14585" width="5.42578125" style="1" customWidth="1"/>
    <col min="14586" max="14586" width="3.28515625" style="1" customWidth="1"/>
    <col min="14587" max="14587" width="14.140625" style="1" customWidth="1"/>
    <col min="14588" max="14588" width="13" style="1" customWidth="1"/>
    <col min="14589" max="14589" width="12.85546875" style="1" bestFit="1" customWidth="1"/>
    <col min="14590" max="14590" width="14" style="1" bestFit="1" customWidth="1"/>
    <col min="14591" max="14831" width="9.140625" style="1"/>
    <col min="14832" max="14832" width="5.42578125" style="1" bestFit="1" customWidth="1"/>
    <col min="14833" max="14834" width="12.5703125" style="1" customWidth="1"/>
    <col min="14835" max="14835" width="84.28515625" style="1" customWidth="1"/>
    <col min="14836" max="14836" width="10.5703125" style="1" customWidth="1"/>
    <col min="14837" max="14837" width="14" style="1" customWidth="1"/>
    <col min="14838" max="14838" width="13.42578125" style="1" customWidth="1"/>
    <col min="14839" max="14839" width="19.5703125" style="1" customWidth="1"/>
    <col min="14840" max="14840" width="22" style="1" customWidth="1"/>
    <col min="14841" max="14841" width="5.42578125" style="1" customWidth="1"/>
    <col min="14842" max="14842" width="3.28515625" style="1" customWidth="1"/>
    <col min="14843" max="14843" width="14.140625" style="1" customWidth="1"/>
    <col min="14844" max="14844" width="13" style="1" customWidth="1"/>
    <col min="14845" max="14845" width="12.85546875" style="1" bestFit="1" customWidth="1"/>
    <col min="14846" max="14846" width="14" style="1" bestFit="1" customWidth="1"/>
    <col min="14847" max="15087" width="9.140625" style="1"/>
    <col min="15088" max="15088" width="5.42578125" style="1" bestFit="1" customWidth="1"/>
    <col min="15089" max="15090" width="12.5703125" style="1" customWidth="1"/>
    <col min="15091" max="15091" width="84.28515625" style="1" customWidth="1"/>
    <col min="15092" max="15092" width="10.5703125" style="1" customWidth="1"/>
    <col min="15093" max="15093" width="14" style="1" customWidth="1"/>
    <col min="15094" max="15094" width="13.42578125" style="1" customWidth="1"/>
    <col min="15095" max="15095" width="19.5703125" style="1" customWidth="1"/>
    <col min="15096" max="15096" width="22" style="1" customWidth="1"/>
    <col min="15097" max="15097" width="5.42578125" style="1" customWidth="1"/>
    <col min="15098" max="15098" width="3.28515625" style="1" customWidth="1"/>
    <col min="15099" max="15099" width="14.140625" style="1" customWidth="1"/>
    <col min="15100" max="15100" width="13" style="1" customWidth="1"/>
    <col min="15101" max="15101" width="12.85546875" style="1" bestFit="1" customWidth="1"/>
    <col min="15102" max="15102" width="14" style="1" bestFit="1" customWidth="1"/>
    <col min="15103" max="15343" width="9.140625" style="1"/>
    <col min="15344" max="15344" width="5.42578125" style="1" bestFit="1" customWidth="1"/>
    <col min="15345" max="15346" width="12.5703125" style="1" customWidth="1"/>
    <col min="15347" max="15347" width="84.28515625" style="1" customWidth="1"/>
    <col min="15348" max="15348" width="10.5703125" style="1" customWidth="1"/>
    <col min="15349" max="15349" width="14" style="1" customWidth="1"/>
    <col min="15350" max="15350" width="13.42578125" style="1" customWidth="1"/>
    <col min="15351" max="15351" width="19.5703125" style="1" customWidth="1"/>
    <col min="15352" max="15352" width="22" style="1" customWidth="1"/>
    <col min="15353" max="15353" width="5.42578125" style="1" customWidth="1"/>
    <col min="15354" max="15354" width="3.28515625" style="1" customWidth="1"/>
    <col min="15355" max="15355" width="14.140625" style="1" customWidth="1"/>
    <col min="15356" max="15356" width="13" style="1" customWidth="1"/>
    <col min="15357" max="15357" width="12.85546875" style="1" bestFit="1" customWidth="1"/>
    <col min="15358" max="15358" width="14" style="1" bestFit="1" customWidth="1"/>
    <col min="15359" max="15599" width="9.140625" style="1"/>
    <col min="15600" max="15600" width="5.42578125" style="1" bestFit="1" customWidth="1"/>
    <col min="15601" max="15602" width="12.5703125" style="1" customWidth="1"/>
    <col min="15603" max="15603" width="84.28515625" style="1" customWidth="1"/>
    <col min="15604" max="15604" width="10.5703125" style="1" customWidth="1"/>
    <col min="15605" max="15605" width="14" style="1" customWidth="1"/>
    <col min="15606" max="15606" width="13.42578125" style="1" customWidth="1"/>
    <col min="15607" max="15607" width="19.5703125" style="1" customWidth="1"/>
    <col min="15608" max="15608" width="22" style="1" customWidth="1"/>
    <col min="15609" max="15609" width="5.42578125" style="1" customWidth="1"/>
    <col min="15610" max="15610" width="3.28515625" style="1" customWidth="1"/>
    <col min="15611" max="15611" width="14.140625" style="1" customWidth="1"/>
    <col min="15612" max="15612" width="13" style="1" customWidth="1"/>
    <col min="15613" max="15613" width="12.85546875" style="1" bestFit="1" customWidth="1"/>
    <col min="15614" max="15614" width="14" style="1" bestFit="1" customWidth="1"/>
    <col min="15615" max="15855" width="9.140625" style="1"/>
    <col min="15856" max="15856" width="5.42578125" style="1" bestFit="1" customWidth="1"/>
    <col min="15857" max="15858" width="12.5703125" style="1" customWidth="1"/>
    <col min="15859" max="15859" width="84.28515625" style="1" customWidth="1"/>
    <col min="15860" max="15860" width="10.5703125" style="1" customWidth="1"/>
    <col min="15861" max="15861" width="14" style="1" customWidth="1"/>
    <col min="15862" max="15862" width="13.42578125" style="1" customWidth="1"/>
    <col min="15863" max="15863" width="19.5703125" style="1" customWidth="1"/>
    <col min="15864" max="15864" width="22" style="1" customWidth="1"/>
    <col min="15865" max="15865" width="5.42578125" style="1" customWidth="1"/>
    <col min="15866" max="15866" width="3.28515625" style="1" customWidth="1"/>
    <col min="15867" max="15867" width="14.140625" style="1" customWidth="1"/>
    <col min="15868" max="15868" width="13" style="1" customWidth="1"/>
    <col min="15869" max="15869" width="12.85546875" style="1" bestFit="1" customWidth="1"/>
    <col min="15870" max="15870" width="14" style="1" bestFit="1" customWidth="1"/>
    <col min="15871" max="16111" width="9.140625" style="1"/>
    <col min="16112" max="16112" width="5.42578125" style="1" bestFit="1" customWidth="1"/>
    <col min="16113" max="16114" width="12.5703125" style="1" customWidth="1"/>
    <col min="16115" max="16115" width="84.28515625" style="1" customWidth="1"/>
    <col min="16116" max="16116" width="10.5703125" style="1" customWidth="1"/>
    <col min="16117" max="16117" width="14" style="1" customWidth="1"/>
    <col min="16118" max="16118" width="13.42578125" style="1" customWidth="1"/>
    <col min="16119" max="16119" width="19.5703125" style="1" customWidth="1"/>
    <col min="16120" max="16120" width="22" style="1" customWidth="1"/>
    <col min="16121" max="16121" width="5.42578125" style="1" customWidth="1"/>
    <col min="16122" max="16122" width="3.28515625" style="1" customWidth="1"/>
    <col min="16123" max="16123" width="14.140625" style="1" customWidth="1"/>
    <col min="16124" max="16124" width="13" style="1" customWidth="1"/>
    <col min="16125" max="16125" width="12.85546875" style="1" bestFit="1" customWidth="1"/>
    <col min="16126" max="16126" width="14" style="1" bestFit="1" customWidth="1"/>
    <col min="16127" max="16384" width="9.140625" style="1"/>
  </cols>
  <sheetData>
    <row r="1" spans="1:17" ht="89.45" customHeight="1" thickBot="1" x14ac:dyDescent="0.25">
      <c r="A1" s="108"/>
      <c r="B1" s="79"/>
      <c r="C1" s="79"/>
      <c r="D1" s="109" t="s">
        <v>0</v>
      </c>
      <c r="E1" s="109"/>
      <c r="F1" s="109"/>
      <c r="G1" s="109"/>
      <c r="H1" s="109"/>
      <c r="I1" s="110"/>
    </row>
    <row r="2" spans="1:17" ht="3.75" customHeight="1" thickBot="1" x14ac:dyDescent="0.25">
      <c r="A2" s="111"/>
      <c r="B2" s="112"/>
      <c r="C2" s="112"/>
      <c r="D2" s="112"/>
      <c r="E2" s="112"/>
      <c r="F2" s="112"/>
      <c r="G2" s="112"/>
      <c r="H2" s="112"/>
      <c r="I2" s="113"/>
    </row>
    <row r="3" spans="1:17" ht="20.100000000000001" customHeight="1" thickBot="1" x14ac:dyDescent="0.25">
      <c r="A3" s="114" t="s">
        <v>61</v>
      </c>
      <c r="B3" s="115"/>
      <c r="C3" s="115"/>
      <c r="D3" s="115"/>
      <c r="E3" s="115"/>
      <c r="F3" s="115"/>
      <c r="G3" s="115"/>
      <c r="H3" s="115"/>
      <c r="I3" s="116"/>
    </row>
    <row r="4" spans="1:17" ht="3.75" customHeight="1" thickBot="1" x14ac:dyDescent="0.25">
      <c r="A4" s="2"/>
      <c r="B4" s="3"/>
      <c r="C4" s="3"/>
      <c r="D4" s="3"/>
      <c r="E4" s="3"/>
      <c r="F4" s="3"/>
      <c r="G4" s="3"/>
      <c r="H4" s="3"/>
      <c r="I4" s="4"/>
    </row>
    <row r="5" spans="1:17" ht="20.100000000000001" customHeight="1" x14ac:dyDescent="0.2">
      <c r="A5" s="117" t="s">
        <v>1</v>
      </c>
      <c r="B5" s="118"/>
      <c r="C5" s="118"/>
      <c r="D5" s="118"/>
      <c r="E5" s="118"/>
      <c r="F5" s="119"/>
      <c r="G5" s="120" t="s">
        <v>373</v>
      </c>
      <c r="H5" s="121"/>
      <c r="I5" s="122"/>
    </row>
    <row r="6" spans="1:17" ht="12.75" customHeight="1" x14ac:dyDescent="0.2">
      <c r="A6" s="92" t="s">
        <v>264</v>
      </c>
      <c r="B6" s="93"/>
      <c r="C6" s="93"/>
      <c r="D6" s="93"/>
      <c r="E6" s="93"/>
      <c r="F6" s="5"/>
      <c r="G6" s="94" t="s">
        <v>372</v>
      </c>
      <c r="H6" s="95"/>
      <c r="I6" s="96"/>
      <c r="Q6" s="1" t="s">
        <v>33</v>
      </c>
    </row>
    <row r="7" spans="1:17" ht="13.15" customHeight="1" x14ac:dyDescent="0.2">
      <c r="A7" s="97" t="s">
        <v>265</v>
      </c>
      <c r="B7" s="98"/>
      <c r="C7" s="98"/>
      <c r="D7" s="98"/>
      <c r="E7" s="99"/>
      <c r="F7" s="100" t="s">
        <v>2</v>
      </c>
      <c r="G7" s="101"/>
      <c r="H7" s="101"/>
      <c r="I7" s="102"/>
      <c r="Q7" s="1" t="s">
        <v>263</v>
      </c>
    </row>
    <row r="8" spans="1:17" ht="26.25" customHeight="1" thickBot="1" x14ac:dyDescent="0.25">
      <c r="A8" s="92" t="s">
        <v>266</v>
      </c>
      <c r="B8" s="93"/>
      <c r="C8" s="93"/>
      <c r="D8" s="93"/>
      <c r="E8" s="103"/>
      <c r="F8" s="104" t="s">
        <v>3</v>
      </c>
      <c r="G8" s="105"/>
      <c r="H8" s="6" t="s">
        <v>4</v>
      </c>
      <c r="I8" s="7" t="s">
        <v>5</v>
      </c>
      <c r="Q8" s="1" t="s">
        <v>18</v>
      </c>
    </row>
    <row r="9" spans="1:17" ht="19.5" customHeight="1" thickBot="1" x14ac:dyDescent="0.25">
      <c r="A9" s="8" t="s">
        <v>267</v>
      </c>
      <c r="B9" s="9"/>
      <c r="C9" s="9"/>
      <c r="D9" s="9"/>
      <c r="E9" s="10"/>
      <c r="F9" s="106"/>
      <c r="G9" s="107"/>
      <c r="H9" s="11" t="s">
        <v>6</v>
      </c>
      <c r="I9" s="12">
        <v>0.246</v>
      </c>
      <c r="K9" s="1" t="s">
        <v>53</v>
      </c>
      <c r="L9" s="1">
        <v>300</v>
      </c>
    </row>
    <row r="10" spans="1:17" ht="1.5" customHeight="1" thickBot="1" x14ac:dyDescent="0.25">
      <c r="A10" s="85"/>
      <c r="B10" s="86"/>
      <c r="C10" s="86"/>
      <c r="D10" s="86"/>
      <c r="E10" s="86"/>
      <c r="F10" s="86"/>
      <c r="G10" s="86"/>
      <c r="H10" s="87"/>
      <c r="I10" s="88"/>
    </row>
    <row r="11" spans="1:17" ht="39" thickBot="1" x14ac:dyDescent="0.25">
      <c r="A11" s="13" t="s">
        <v>7</v>
      </c>
      <c r="B11" s="14" t="s">
        <v>8</v>
      </c>
      <c r="C11" s="15" t="s">
        <v>9</v>
      </c>
      <c r="D11" s="15" t="s">
        <v>10</v>
      </c>
      <c r="E11" s="15" t="s">
        <v>11</v>
      </c>
      <c r="F11" s="15" t="s">
        <v>12</v>
      </c>
      <c r="G11" s="16" t="s">
        <v>13</v>
      </c>
      <c r="H11" s="16" t="s">
        <v>14</v>
      </c>
      <c r="I11" s="17" t="s">
        <v>15</v>
      </c>
      <c r="K11" s="1" t="s">
        <v>54</v>
      </c>
      <c r="L11" s="1">
        <v>1</v>
      </c>
    </row>
    <row r="12" spans="1:17" ht="12.75" customHeight="1" x14ac:dyDescent="0.2">
      <c r="A12" s="55">
        <v>1</v>
      </c>
      <c r="B12" s="56"/>
      <c r="C12" s="66"/>
      <c r="D12" s="58" t="s">
        <v>16</v>
      </c>
      <c r="E12" s="59"/>
      <c r="F12" s="60"/>
      <c r="G12" s="60"/>
      <c r="H12" s="61"/>
      <c r="I12" s="62"/>
      <c r="K12" s="1" t="s">
        <v>55</v>
      </c>
      <c r="L12" s="1">
        <v>3</v>
      </c>
    </row>
    <row r="13" spans="1:17" s="26" customFormat="1" ht="36" customHeight="1" x14ac:dyDescent="0.2">
      <c r="A13" s="22" t="s">
        <v>17</v>
      </c>
      <c r="B13" s="23" t="s">
        <v>18</v>
      </c>
      <c r="C13" s="29" t="s">
        <v>21</v>
      </c>
      <c r="D13" s="25" t="s">
        <v>22</v>
      </c>
      <c r="E13" s="18" t="s">
        <v>96</v>
      </c>
      <c r="F13" s="19">
        <v>1</v>
      </c>
      <c r="G13" s="19"/>
      <c r="H13" s="20"/>
      <c r="I13" s="21">
        <f>ROUND(H13*F13,2)</f>
        <v>0</v>
      </c>
    </row>
    <row r="14" spans="1:17" s="26" customFormat="1" ht="21" customHeight="1" x14ac:dyDescent="0.2">
      <c r="A14" s="89" t="s">
        <v>19</v>
      </c>
      <c r="B14" s="90"/>
      <c r="C14" s="91"/>
      <c r="D14" s="91"/>
      <c r="E14" s="91"/>
      <c r="F14" s="91"/>
      <c r="G14" s="91"/>
      <c r="H14" s="91"/>
      <c r="I14" s="21">
        <f>SUM(I13)</f>
        <v>0</v>
      </c>
    </row>
    <row r="15" spans="1:17" s="26" customFormat="1" ht="15" x14ac:dyDescent="0.2">
      <c r="A15" s="72"/>
      <c r="B15" s="73"/>
      <c r="C15" s="74"/>
      <c r="D15" s="74"/>
      <c r="E15" s="74"/>
      <c r="F15" s="74"/>
      <c r="G15" s="74"/>
      <c r="H15" s="74"/>
      <c r="I15" s="21"/>
    </row>
    <row r="16" spans="1:17" s="26" customFormat="1" ht="29.25" customHeight="1" x14ac:dyDescent="0.2">
      <c r="A16" s="63">
        <v>2</v>
      </c>
      <c r="B16" s="64"/>
      <c r="C16" s="65"/>
      <c r="D16" s="58" t="s">
        <v>268</v>
      </c>
      <c r="E16" s="59"/>
      <c r="F16" s="60"/>
      <c r="G16" s="60"/>
      <c r="H16" s="61"/>
      <c r="I16" s="62"/>
    </row>
    <row r="17" spans="1:9" s="26" customFormat="1" ht="36" x14ac:dyDescent="0.2">
      <c r="A17" s="22" t="s">
        <v>20</v>
      </c>
      <c r="B17" s="23" t="s">
        <v>18</v>
      </c>
      <c r="C17" s="27" t="s">
        <v>108</v>
      </c>
      <c r="D17" s="25" t="s">
        <v>109</v>
      </c>
      <c r="E17" s="18" t="s">
        <v>40</v>
      </c>
      <c r="F17" s="19">
        <v>258.66000000000003</v>
      </c>
      <c r="G17" s="19"/>
      <c r="H17" s="20">
        <f t="shared" ref="H17:H24" si="0">ROUND(G17+(G17*$I$9),2)</f>
        <v>0</v>
      </c>
      <c r="I17" s="21">
        <f t="shared" ref="I17:I24" si="1">ROUND(H17*F17,2)</f>
        <v>0</v>
      </c>
    </row>
    <row r="18" spans="1:9" s="26" customFormat="1" ht="36" x14ac:dyDescent="0.2">
      <c r="A18" s="22" t="s">
        <v>269</v>
      </c>
      <c r="B18" s="23" t="s">
        <v>18</v>
      </c>
      <c r="C18" s="27" t="s">
        <v>106</v>
      </c>
      <c r="D18" s="25" t="s">
        <v>107</v>
      </c>
      <c r="E18" s="18" t="s">
        <v>40</v>
      </c>
      <c r="F18" s="19">
        <v>66.8</v>
      </c>
      <c r="G18" s="19"/>
      <c r="H18" s="20">
        <f t="shared" si="0"/>
        <v>0</v>
      </c>
      <c r="I18" s="21">
        <f t="shared" si="1"/>
        <v>0</v>
      </c>
    </row>
    <row r="19" spans="1:9" s="26" customFormat="1" ht="48" x14ac:dyDescent="0.2">
      <c r="A19" s="22" t="s">
        <v>270</v>
      </c>
      <c r="B19" s="23" t="s">
        <v>18</v>
      </c>
      <c r="C19" s="27" t="s">
        <v>102</v>
      </c>
      <c r="D19" s="25" t="s">
        <v>103</v>
      </c>
      <c r="E19" s="18" t="s">
        <v>40</v>
      </c>
      <c r="F19" s="19">
        <v>8.69</v>
      </c>
      <c r="G19" s="19"/>
      <c r="H19" s="20">
        <f t="shared" si="0"/>
        <v>0</v>
      </c>
      <c r="I19" s="21">
        <f t="shared" si="1"/>
        <v>0</v>
      </c>
    </row>
    <row r="20" spans="1:9" s="26" customFormat="1" ht="36" x14ac:dyDescent="0.2">
      <c r="A20" s="22" t="s">
        <v>271</v>
      </c>
      <c r="B20" s="23" t="s">
        <v>18</v>
      </c>
      <c r="C20" s="24" t="s">
        <v>98</v>
      </c>
      <c r="D20" s="25" t="s">
        <v>99</v>
      </c>
      <c r="E20" s="18" t="s">
        <v>96</v>
      </c>
      <c r="F20" s="19">
        <v>15</v>
      </c>
      <c r="G20" s="19"/>
      <c r="H20" s="20">
        <f t="shared" si="0"/>
        <v>0</v>
      </c>
      <c r="I20" s="21">
        <f t="shared" si="1"/>
        <v>0</v>
      </c>
    </row>
    <row r="21" spans="1:9" s="26" customFormat="1" ht="36" x14ac:dyDescent="0.2">
      <c r="A21" s="22" t="s">
        <v>272</v>
      </c>
      <c r="B21" s="23" t="s">
        <v>18</v>
      </c>
      <c r="C21" s="27" t="s">
        <v>100</v>
      </c>
      <c r="D21" s="25" t="s">
        <v>101</v>
      </c>
      <c r="E21" s="18" t="s">
        <v>96</v>
      </c>
      <c r="F21" s="19">
        <v>1</v>
      </c>
      <c r="G21" s="19"/>
      <c r="H21" s="20">
        <f t="shared" si="0"/>
        <v>0</v>
      </c>
      <c r="I21" s="21">
        <f t="shared" si="1"/>
        <v>0</v>
      </c>
    </row>
    <row r="22" spans="1:9" s="26" customFormat="1" ht="24" x14ac:dyDescent="0.2">
      <c r="A22" s="22" t="s">
        <v>273</v>
      </c>
      <c r="B22" s="23" t="s">
        <v>18</v>
      </c>
      <c r="C22" s="27" t="s">
        <v>104</v>
      </c>
      <c r="D22" s="25" t="s">
        <v>105</v>
      </c>
      <c r="E22" s="18" t="s">
        <v>39</v>
      </c>
      <c r="F22" s="19">
        <v>25.87</v>
      </c>
      <c r="G22" s="19"/>
      <c r="H22" s="20">
        <f t="shared" si="0"/>
        <v>0</v>
      </c>
      <c r="I22" s="21">
        <f t="shared" si="1"/>
        <v>0</v>
      </c>
    </row>
    <row r="23" spans="1:9" s="26" customFormat="1" ht="15" x14ac:dyDescent="0.2">
      <c r="A23" s="22" t="s">
        <v>330</v>
      </c>
      <c r="B23" s="23" t="s">
        <v>18</v>
      </c>
      <c r="C23" s="27" t="s">
        <v>256</v>
      </c>
      <c r="D23" s="25" t="s">
        <v>257</v>
      </c>
      <c r="E23" s="18" t="s">
        <v>39</v>
      </c>
      <c r="F23" s="19">
        <v>43.88</v>
      </c>
      <c r="G23" s="19"/>
      <c r="H23" s="20">
        <f t="shared" si="0"/>
        <v>0</v>
      </c>
      <c r="I23" s="21">
        <f t="shared" si="1"/>
        <v>0</v>
      </c>
    </row>
    <row r="24" spans="1:9" s="26" customFormat="1" ht="24" x14ac:dyDescent="0.2">
      <c r="A24" s="22" t="s">
        <v>331</v>
      </c>
      <c r="B24" s="23" t="s">
        <v>18</v>
      </c>
      <c r="C24" s="27" t="s">
        <v>254</v>
      </c>
      <c r="D24" s="25" t="s">
        <v>255</v>
      </c>
      <c r="E24" s="18" t="s">
        <v>39</v>
      </c>
      <c r="F24" s="19">
        <v>43.88</v>
      </c>
      <c r="G24" s="19"/>
      <c r="H24" s="20">
        <f t="shared" si="0"/>
        <v>0</v>
      </c>
      <c r="I24" s="21">
        <f t="shared" si="1"/>
        <v>0</v>
      </c>
    </row>
    <row r="25" spans="1:9" s="26" customFormat="1" ht="15" x14ac:dyDescent="0.2">
      <c r="A25" s="89" t="s">
        <v>23</v>
      </c>
      <c r="B25" s="90"/>
      <c r="C25" s="91"/>
      <c r="D25" s="91"/>
      <c r="E25" s="91"/>
      <c r="F25" s="91"/>
      <c r="G25" s="91"/>
      <c r="H25" s="91"/>
      <c r="I25" s="28">
        <f>SUM(I17:I24)</f>
        <v>0</v>
      </c>
    </row>
    <row r="26" spans="1:9" s="26" customFormat="1" ht="15" x14ac:dyDescent="0.2">
      <c r="A26" s="72"/>
      <c r="B26" s="73"/>
      <c r="C26" s="74"/>
      <c r="D26" s="74"/>
      <c r="E26" s="74"/>
      <c r="F26" s="74"/>
      <c r="G26" s="74"/>
      <c r="H26" s="74"/>
      <c r="I26" s="28"/>
    </row>
    <row r="27" spans="1:9" s="26" customFormat="1" ht="15" x14ac:dyDescent="0.2">
      <c r="A27" s="55">
        <v>3</v>
      </c>
      <c r="B27" s="56"/>
      <c r="C27" s="57"/>
      <c r="D27" s="58" t="s">
        <v>274</v>
      </c>
      <c r="E27" s="59"/>
      <c r="F27" s="60"/>
      <c r="G27" s="60"/>
      <c r="H27" s="61"/>
      <c r="I27" s="62"/>
    </row>
    <row r="28" spans="1:9" s="26" customFormat="1" ht="24" x14ac:dyDescent="0.2">
      <c r="A28" s="22" t="s">
        <v>24</v>
      </c>
      <c r="B28" s="23" t="s">
        <v>33</v>
      </c>
      <c r="C28" s="30">
        <v>97626</v>
      </c>
      <c r="D28" s="25" t="s">
        <v>93</v>
      </c>
      <c r="E28" s="18" t="s">
        <v>25</v>
      </c>
      <c r="F28" s="19">
        <v>1.76</v>
      </c>
      <c r="G28" s="19"/>
      <c r="H28" s="20">
        <f>ROUND(G28+(G28*$I$9),2)</f>
        <v>0</v>
      </c>
      <c r="I28" s="21">
        <f>ROUND(H28*F28,2)</f>
        <v>0</v>
      </c>
    </row>
    <row r="29" spans="1:9" s="26" customFormat="1" ht="24" x14ac:dyDescent="0.2">
      <c r="A29" s="22" t="s">
        <v>26</v>
      </c>
      <c r="B29" s="23" t="s">
        <v>263</v>
      </c>
      <c r="C29" s="30">
        <v>10749</v>
      </c>
      <c r="D29" s="25" t="s">
        <v>95</v>
      </c>
      <c r="E29" s="18" t="s">
        <v>94</v>
      </c>
      <c r="F29" s="19">
        <v>30</v>
      </c>
      <c r="G29" s="19"/>
      <c r="H29" s="20">
        <f>ROUND(G29+(G29*$I$9),2)</f>
        <v>0</v>
      </c>
      <c r="I29" s="21">
        <f>ROUND(H29*F29,2)</f>
        <v>0</v>
      </c>
    </row>
    <row r="30" spans="1:9" s="26" customFormat="1" ht="24" x14ac:dyDescent="0.2">
      <c r="A30" s="22" t="s">
        <v>27</v>
      </c>
      <c r="B30" s="23" t="s">
        <v>18</v>
      </c>
      <c r="C30" s="27" t="s">
        <v>117</v>
      </c>
      <c r="D30" s="25" t="s">
        <v>118</v>
      </c>
      <c r="E30" s="18" t="s">
        <v>39</v>
      </c>
      <c r="F30" s="19">
        <v>2.95</v>
      </c>
      <c r="G30" s="19"/>
      <c r="H30" s="20">
        <f t="shared" ref="H30:H33" si="2">ROUND(G30+(G30*$I$9),2)</f>
        <v>0</v>
      </c>
      <c r="I30" s="21">
        <f t="shared" ref="I30:I33" si="3">ROUND(H30*F30,2)</f>
        <v>0</v>
      </c>
    </row>
    <row r="31" spans="1:9" s="26" customFormat="1" ht="24" x14ac:dyDescent="0.2">
      <c r="A31" s="22" t="s">
        <v>57</v>
      </c>
      <c r="B31" s="23" t="s">
        <v>18</v>
      </c>
      <c r="C31" s="27" t="s">
        <v>113</v>
      </c>
      <c r="D31" s="25" t="s">
        <v>114</v>
      </c>
      <c r="E31" s="18" t="s">
        <v>40</v>
      </c>
      <c r="F31" s="19">
        <v>11.88</v>
      </c>
      <c r="G31" s="19"/>
      <c r="H31" s="20">
        <f t="shared" si="2"/>
        <v>0</v>
      </c>
      <c r="I31" s="21">
        <f t="shared" si="3"/>
        <v>0</v>
      </c>
    </row>
    <row r="32" spans="1:9" s="26" customFormat="1" ht="15" x14ac:dyDescent="0.2">
      <c r="A32" s="22" t="s">
        <v>58</v>
      </c>
      <c r="B32" s="23" t="s">
        <v>18</v>
      </c>
      <c r="C32" s="27" t="s">
        <v>110</v>
      </c>
      <c r="D32" s="25" t="s">
        <v>111</v>
      </c>
      <c r="E32" s="18" t="s">
        <v>112</v>
      </c>
      <c r="F32" s="19">
        <v>54.15</v>
      </c>
      <c r="G32" s="19"/>
      <c r="H32" s="20">
        <f t="shared" si="2"/>
        <v>0</v>
      </c>
      <c r="I32" s="21">
        <f t="shared" si="3"/>
        <v>0</v>
      </c>
    </row>
    <row r="33" spans="1:9" s="26" customFormat="1" ht="36" x14ac:dyDescent="0.2">
      <c r="A33" s="22" t="s">
        <v>59</v>
      </c>
      <c r="B33" s="23" t="s">
        <v>18</v>
      </c>
      <c r="C33" s="27" t="s">
        <v>252</v>
      </c>
      <c r="D33" s="25" t="s">
        <v>253</v>
      </c>
      <c r="E33" s="18" t="s">
        <v>97</v>
      </c>
      <c r="F33" s="19">
        <v>6</v>
      </c>
      <c r="G33" s="19"/>
      <c r="H33" s="20">
        <f t="shared" si="2"/>
        <v>0</v>
      </c>
      <c r="I33" s="21">
        <f t="shared" si="3"/>
        <v>0</v>
      </c>
    </row>
    <row r="34" spans="1:9" s="26" customFormat="1" ht="15" x14ac:dyDescent="0.2">
      <c r="A34" s="83" t="s">
        <v>276</v>
      </c>
      <c r="B34" s="84"/>
      <c r="C34" s="84"/>
      <c r="D34" s="84"/>
      <c r="E34" s="84"/>
      <c r="F34" s="84"/>
      <c r="G34" s="84"/>
      <c r="H34" s="84"/>
      <c r="I34" s="21">
        <f>SUM(I28:I33)</f>
        <v>0</v>
      </c>
    </row>
    <row r="35" spans="1:9" s="26" customFormat="1" ht="15" x14ac:dyDescent="0.2">
      <c r="A35" s="69"/>
      <c r="B35" s="70"/>
      <c r="C35" s="70"/>
      <c r="D35" s="70"/>
      <c r="E35" s="70"/>
      <c r="F35" s="70"/>
      <c r="G35" s="70"/>
      <c r="H35" s="70"/>
      <c r="I35" s="21"/>
    </row>
    <row r="36" spans="1:9" s="26" customFormat="1" ht="15" x14ac:dyDescent="0.2">
      <c r="A36" s="55">
        <v>4</v>
      </c>
      <c r="B36" s="56"/>
      <c r="C36" s="57"/>
      <c r="D36" s="58" t="s">
        <v>275</v>
      </c>
      <c r="E36" s="59"/>
      <c r="F36" s="60"/>
      <c r="G36" s="60"/>
      <c r="H36" s="61"/>
      <c r="I36" s="62"/>
    </row>
    <row r="37" spans="1:9" s="26" customFormat="1" ht="36" x14ac:dyDescent="0.2">
      <c r="A37" s="22" t="s">
        <v>28</v>
      </c>
      <c r="B37" s="23" t="s">
        <v>33</v>
      </c>
      <c r="C37" s="30">
        <v>103356</v>
      </c>
      <c r="D37" s="25" t="s">
        <v>91</v>
      </c>
      <c r="E37" s="18" t="s">
        <v>43</v>
      </c>
      <c r="F37" s="19">
        <v>56.41</v>
      </c>
      <c r="G37" s="19"/>
      <c r="H37" s="20">
        <f>ROUND(G37+(G37*$I$9),2)</f>
        <v>0</v>
      </c>
      <c r="I37" s="21">
        <f>ROUND(H37*F37,2)</f>
        <v>0</v>
      </c>
    </row>
    <row r="38" spans="1:9" s="26" customFormat="1" ht="36" x14ac:dyDescent="0.2">
      <c r="A38" s="22" t="s">
        <v>30</v>
      </c>
      <c r="B38" s="23" t="s">
        <v>18</v>
      </c>
      <c r="C38" s="27" t="s">
        <v>129</v>
      </c>
      <c r="D38" s="25" t="s">
        <v>130</v>
      </c>
      <c r="E38" s="18" t="s">
        <v>40</v>
      </c>
      <c r="F38" s="19">
        <v>277.89</v>
      </c>
      <c r="G38" s="19"/>
      <c r="H38" s="20">
        <f>ROUND(G38+(G38*$I$9),2)</f>
        <v>0</v>
      </c>
      <c r="I38" s="21">
        <f>ROUND(H38*F38,2)</f>
        <v>0</v>
      </c>
    </row>
    <row r="39" spans="1:9" s="26" customFormat="1" ht="24" x14ac:dyDescent="0.2">
      <c r="A39" s="22" t="s">
        <v>31</v>
      </c>
      <c r="B39" s="23" t="s">
        <v>18</v>
      </c>
      <c r="C39" s="27" t="s">
        <v>131</v>
      </c>
      <c r="D39" s="25" t="s">
        <v>132</v>
      </c>
      <c r="E39" s="18" t="s">
        <v>40</v>
      </c>
      <c r="F39" s="19">
        <v>203.24</v>
      </c>
      <c r="G39" s="19"/>
      <c r="H39" s="20">
        <f t="shared" ref="H39:H44" si="4">ROUND(G39+(G39*$I$9),2)</f>
        <v>0</v>
      </c>
      <c r="I39" s="21">
        <f t="shared" ref="I39:I44" si="5">ROUND(H39*F39,2)</f>
        <v>0</v>
      </c>
    </row>
    <row r="40" spans="1:9" s="26" customFormat="1" ht="36" x14ac:dyDescent="0.2">
      <c r="A40" s="22" t="s">
        <v>32</v>
      </c>
      <c r="B40" s="23" t="s">
        <v>33</v>
      </c>
      <c r="C40" s="30">
        <v>87527</v>
      </c>
      <c r="D40" s="25" t="s">
        <v>92</v>
      </c>
      <c r="E40" s="18" t="s">
        <v>43</v>
      </c>
      <c r="F40" s="19">
        <v>71.02</v>
      </c>
      <c r="G40" s="19"/>
      <c r="H40" s="20">
        <f t="shared" si="4"/>
        <v>0</v>
      </c>
      <c r="I40" s="21">
        <f t="shared" si="5"/>
        <v>0</v>
      </c>
    </row>
    <row r="41" spans="1:9" s="26" customFormat="1" ht="36" x14ac:dyDescent="0.2">
      <c r="A41" s="22" t="s">
        <v>34</v>
      </c>
      <c r="B41" s="23" t="s">
        <v>18</v>
      </c>
      <c r="C41" s="27" t="s">
        <v>121</v>
      </c>
      <c r="D41" s="25" t="s">
        <v>122</v>
      </c>
      <c r="E41" s="18" t="s">
        <v>39</v>
      </c>
      <c r="F41" s="19">
        <v>7.0000000000000007E-2</v>
      </c>
      <c r="G41" s="19"/>
      <c r="H41" s="20">
        <f t="shared" si="4"/>
        <v>0</v>
      </c>
      <c r="I41" s="21">
        <f t="shared" si="5"/>
        <v>0</v>
      </c>
    </row>
    <row r="42" spans="1:9" s="26" customFormat="1" ht="36" x14ac:dyDescent="0.2">
      <c r="A42" s="22" t="s">
        <v>35</v>
      </c>
      <c r="B42" s="23" t="s">
        <v>18</v>
      </c>
      <c r="C42" s="24" t="s">
        <v>135</v>
      </c>
      <c r="D42" s="25" t="s">
        <v>136</v>
      </c>
      <c r="E42" s="18" t="s">
        <v>40</v>
      </c>
      <c r="F42" s="19">
        <v>71.02</v>
      </c>
      <c r="G42" s="19"/>
      <c r="H42" s="20">
        <f t="shared" si="4"/>
        <v>0</v>
      </c>
      <c r="I42" s="21">
        <f t="shared" si="5"/>
        <v>0</v>
      </c>
    </row>
    <row r="43" spans="1:9" s="26" customFormat="1" ht="36" x14ac:dyDescent="0.2">
      <c r="A43" s="22" t="s">
        <v>36</v>
      </c>
      <c r="B43" s="23" t="s">
        <v>18</v>
      </c>
      <c r="C43" s="24" t="s">
        <v>133</v>
      </c>
      <c r="D43" s="25" t="s">
        <v>134</v>
      </c>
      <c r="E43" s="18" t="s">
        <v>40</v>
      </c>
      <c r="F43" s="19">
        <v>24.74</v>
      </c>
      <c r="G43" s="19"/>
      <c r="H43" s="20">
        <f t="shared" si="4"/>
        <v>0</v>
      </c>
      <c r="I43" s="21">
        <f t="shared" si="5"/>
        <v>0</v>
      </c>
    </row>
    <row r="44" spans="1:9" s="26" customFormat="1" ht="24" x14ac:dyDescent="0.2">
      <c r="A44" s="22" t="s">
        <v>38</v>
      </c>
      <c r="B44" s="23" t="s">
        <v>18</v>
      </c>
      <c r="C44" s="24" t="s">
        <v>119</v>
      </c>
      <c r="D44" s="25" t="s">
        <v>120</v>
      </c>
      <c r="E44" s="18" t="s">
        <v>40</v>
      </c>
      <c r="F44" s="19">
        <v>54.61</v>
      </c>
      <c r="G44" s="19"/>
      <c r="H44" s="20">
        <f t="shared" si="4"/>
        <v>0</v>
      </c>
      <c r="I44" s="21">
        <f t="shared" si="5"/>
        <v>0</v>
      </c>
    </row>
    <row r="45" spans="1:9" s="26" customFormat="1" ht="15" x14ac:dyDescent="0.2">
      <c r="A45" s="83" t="s">
        <v>41</v>
      </c>
      <c r="B45" s="84"/>
      <c r="C45" s="84"/>
      <c r="D45" s="84"/>
      <c r="E45" s="84"/>
      <c r="F45" s="84"/>
      <c r="G45" s="84"/>
      <c r="H45" s="84"/>
      <c r="I45" s="21">
        <f>SUM(I37:I44)</f>
        <v>0</v>
      </c>
    </row>
    <row r="46" spans="1:9" s="26" customFormat="1" ht="15" x14ac:dyDescent="0.2">
      <c r="A46" s="69"/>
      <c r="B46" s="70"/>
      <c r="C46" s="70"/>
      <c r="D46" s="70"/>
      <c r="E46" s="70"/>
      <c r="F46" s="70"/>
      <c r="G46" s="70"/>
      <c r="H46" s="70"/>
      <c r="I46" s="21"/>
    </row>
    <row r="47" spans="1:9" s="26" customFormat="1" ht="15" x14ac:dyDescent="0.2">
      <c r="A47" s="55">
        <v>5</v>
      </c>
      <c r="B47" s="56"/>
      <c r="C47" s="57"/>
      <c r="D47" s="58" t="s">
        <v>218</v>
      </c>
      <c r="E47" s="59"/>
      <c r="F47" s="60"/>
      <c r="G47" s="60"/>
      <c r="H47" s="61"/>
      <c r="I47" s="62"/>
    </row>
    <row r="48" spans="1:9" s="26" customFormat="1" ht="48" x14ac:dyDescent="0.2">
      <c r="A48" s="22" t="s">
        <v>42</v>
      </c>
      <c r="B48" s="23" t="s">
        <v>18</v>
      </c>
      <c r="C48" s="29" t="s">
        <v>163</v>
      </c>
      <c r="D48" s="25" t="s">
        <v>164</v>
      </c>
      <c r="E48" s="18" t="s">
        <v>37</v>
      </c>
      <c r="F48" s="19">
        <v>1</v>
      </c>
      <c r="G48" s="19"/>
      <c r="H48" s="20">
        <f>ROUND(G48+(G48*$I$9),2)</f>
        <v>0</v>
      </c>
      <c r="I48" s="21">
        <f>ROUND(H48*F48,2)</f>
        <v>0</v>
      </c>
    </row>
    <row r="49" spans="1:9" s="26" customFormat="1" ht="48" x14ac:dyDescent="0.2">
      <c r="A49" s="22" t="s">
        <v>44</v>
      </c>
      <c r="B49" s="23" t="s">
        <v>18</v>
      </c>
      <c r="C49" s="24" t="s">
        <v>243</v>
      </c>
      <c r="D49" s="25" t="s">
        <v>244</v>
      </c>
      <c r="E49" s="18" t="s">
        <v>96</v>
      </c>
      <c r="F49" s="19">
        <v>2</v>
      </c>
      <c r="G49" s="19"/>
      <c r="H49" s="20">
        <f>ROUND(G49+(G49*$I$9),2)</f>
        <v>0</v>
      </c>
      <c r="I49" s="21">
        <f>ROUND(H49*F49,2)</f>
        <v>0</v>
      </c>
    </row>
    <row r="50" spans="1:9" s="26" customFormat="1" ht="48" x14ac:dyDescent="0.2">
      <c r="A50" s="22" t="s">
        <v>45</v>
      </c>
      <c r="B50" s="23" t="s">
        <v>18</v>
      </c>
      <c r="C50" s="27" t="s">
        <v>245</v>
      </c>
      <c r="D50" s="25" t="s">
        <v>246</v>
      </c>
      <c r="E50" s="18" t="s">
        <v>96</v>
      </c>
      <c r="F50" s="19">
        <v>1</v>
      </c>
      <c r="G50" s="19"/>
      <c r="H50" s="20">
        <f t="shared" ref="H50:H57" si="6">ROUND(G50+(G50*$I$9),2)</f>
        <v>0</v>
      </c>
      <c r="I50" s="21">
        <f t="shared" ref="I50:I57" si="7">ROUND(H50*F50,2)</f>
        <v>0</v>
      </c>
    </row>
    <row r="51" spans="1:9" s="26" customFormat="1" ht="24" x14ac:dyDescent="0.2">
      <c r="A51" s="22" t="s">
        <v>277</v>
      </c>
      <c r="B51" s="23" t="s">
        <v>18</v>
      </c>
      <c r="C51" s="30" t="s">
        <v>167</v>
      </c>
      <c r="D51" s="25" t="s">
        <v>168</v>
      </c>
      <c r="E51" s="18" t="s">
        <v>96</v>
      </c>
      <c r="F51" s="19">
        <v>1</v>
      </c>
      <c r="G51" s="19"/>
      <c r="H51" s="20">
        <f t="shared" si="6"/>
        <v>0</v>
      </c>
      <c r="I51" s="21">
        <f t="shared" si="7"/>
        <v>0</v>
      </c>
    </row>
    <row r="52" spans="1:9" s="26" customFormat="1" ht="15" x14ac:dyDescent="0.2">
      <c r="A52" s="22" t="s">
        <v>278</v>
      </c>
      <c r="B52" s="23" t="s">
        <v>18</v>
      </c>
      <c r="C52" s="27" t="s">
        <v>175</v>
      </c>
      <c r="D52" s="25" t="s">
        <v>176</v>
      </c>
      <c r="E52" s="18" t="s">
        <v>40</v>
      </c>
      <c r="F52" s="19">
        <v>1.47</v>
      </c>
      <c r="G52" s="19"/>
      <c r="H52" s="20">
        <f t="shared" si="6"/>
        <v>0</v>
      </c>
      <c r="I52" s="21">
        <f t="shared" si="7"/>
        <v>0</v>
      </c>
    </row>
    <row r="53" spans="1:9" s="26" customFormat="1" ht="36" x14ac:dyDescent="0.2">
      <c r="A53" s="22" t="s">
        <v>279</v>
      </c>
      <c r="B53" s="23" t="s">
        <v>18</v>
      </c>
      <c r="C53" s="24" t="s">
        <v>169</v>
      </c>
      <c r="D53" s="25" t="s">
        <v>170</v>
      </c>
      <c r="E53" s="18" t="s">
        <v>96</v>
      </c>
      <c r="F53" s="19">
        <v>1</v>
      </c>
      <c r="G53" s="19"/>
      <c r="H53" s="20">
        <f t="shared" si="6"/>
        <v>0</v>
      </c>
      <c r="I53" s="21">
        <f t="shared" si="7"/>
        <v>0</v>
      </c>
    </row>
    <row r="54" spans="1:9" s="26" customFormat="1" ht="36" x14ac:dyDescent="0.2">
      <c r="A54" s="22" t="s">
        <v>280</v>
      </c>
      <c r="B54" s="23" t="s">
        <v>18</v>
      </c>
      <c r="C54" s="27" t="s">
        <v>165</v>
      </c>
      <c r="D54" s="25" t="s">
        <v>166</v>
      </c>
      <c r="E54" s="18" t="s">
        <v>96</v>
      </c>
      <c r="F54" s="19">
        <v>1</v>
      </c>
      <c r="G54" s="19"/>
      <c r="H54" s="20">
        <f t="shared" si="6"/>
        <v>0</v>
      </c>
      <c r="I54" s="21">
        <f t="shared" si="7"/>
        <v>0</v>
      </c>
    </row>
    <row r="55" spans="1:9" s="26" customFormat="1" ht="48" x14ac:dyDescent="0.2">
      <c r="A55" s="22" t="s">
        <v>281</v>
      </c>
      <c r="B55" s="23" t="s">
        <v>18</v>
      </c>
      <c r="C55" s="27" t="s">
        <v>161</v>
      </c>
      <c r="D55" s="25" t="s">
        <v>162</v>
      </c>
      <c r="E55" s="18" t="s">
        <v>37</v>
      </c>
      <c r="F55" s="19">
        <v>1</v>
      </c>
      <c r="G55" s="19"/>
      <c r="H55" s="20">
        <f t="shared" si="6"/>
        <v>0</v>
      </c>
      <c r="I55" s="21">
        <f t="shared" si="7"/>
        <v>0</v>
      </c>
    </row>
    <row r="56" spans="1:9" s="26" customFormat="1" ht="24" x14ac:dyDescent="0.2">
      <c r="A56" s="22" t="s">
        <v>282</v>
      </c>
      <c r="B56" s="23" t="s">
        <v>33</v>
      </c>
      <c r="C56" s="30">
        <v>86885</v>
      </c>
      <c r="D56" s="25" t="s">
        <v>90</v>
      </c>
      <c r="E56" s="18" t="s">
        <v>62</v>
      </c>
      <c r="F56" s="19">
        <v>2</v>
      </c>
      <c r="G56" s="19"/>
      <c r="H56" s="20">
        <f t="shared" si="6"/>
        <v>0</v>
      </c>
      <c r="I56" s="21">
        <f t="shared" si="7"/>
        <v>0</v>
      </c>
    </row>
    <row r="57" spans="1:9" s="26" customFormat="1" ht="48" x14ac:dyDescent="0.2">
      <c r="A57" s="22" t="s">
        <v>283</v>
      </c>
      <c r="B57" s="23" t="s">
        <v>18</v>
      </c>
      <c r="C57" s="27" t="s">
        <v>159</v>
      </c>
      <c r="D57" s="25" t="s">
        <v>160</v>
      </c>
      <c r="E57" s="18" t="s">
        <v>96</v>
      </c>
      <c r="F57" s="19">
        <v>1</v>
      </c>
      <c r="G57" s="19"/>
      <c r="H57" s="20">
        <f t="shared" si="6"/>
        <v>0</v>
      </c>
      <c r="I57" s="21">
        <f t="shared" si="7"/>
        <v>0</v>
      </c>
    </row>
    <row r="58" spans="1:9" s="26" customFormat="1" ht="15" x14ac:dyDescent="0.2">
      <c r="A58" s="83" t="s">
        <v>46</v>
      </c>
      <c r="B58" s="84"/>
      <c r="C58" s="84"/>
      <c r="D58" s="84"/>
      <c r="E58" s="84"/>
      <c r="F58" s="84"/>
      <c r="G58" s="84"/>
      <c r="H58" s="84"/>
      <c r="I58" s="21">
        <f>SUM(I48:I57)</f>
        <v>0</v>
      </c>
    </row>
    <row r="59" spans="1:9" s="26" customFormat="1" ht="15" x14ac:dyDescent="0.2">
      <c r="A59" s="69"/>
      <c r="B59" s="70"/>
      <c r="C59" s="70"/>
      <c r="D59" s="70"/>
      <c r="E59" s="70"/>
      <c r="F59" s="70"/>
      <c r="G59" s="70"/>
      <c r="H59" s="70"/>
      <c r="I59" s="21"/>
    </row>
    <row r="60" spans="1:9" s="26" customFormat="1" ht="15" x14ac:dyDescent="0.2">
      <c r="A60" s="55">
        <v>6</v>
      </c>
      <c r="B60" s="56"/>
      <c r="C60" s="57"/>
      <c r="D60" s="58" t="s">
        <v>177</v>
      </c>
      <c r="E60" s="59"/>
      <c r="F60" s="60"/>
      <c r="G60" s="60"/>
      <c r="H60" s="61"/>
      <c r="I60" s="62"/>
    </row>
    <row r="61" spans="1:9" s="26" customFormat="1" ht="36" x14ac:dyDescent="0.2">
      <c r="A61" s="22" t="s">
        <v>285</v>
      </c>
      <c r="B61" s="23" t="s">
        <v>18</v>
      </c>
      <c r="C61" s="29" t="s">
        <v>190</v>
      </c>
      <c r="D61" s="25" t="s">
        <v>191</v>
      </c>
      <c r="E61" s="18" t="s">
        <v>96</v>
      </c>
      <c r="F61" s="19">
        <v>1</v>
      </c>
      <c r="G61" s="19"/>
      <c r="H61" s="20">
        <f t="shared" ref="H61:H100" si="8">ROUND(G61+(G61*$I$9),2)</f>
        <v>0</v>
      </c>
      <c r="I61" s="21">
        <f t="shared" ref="I61:I100" si="9">ROUND(H61*F61,2)</f>
        <v>0</v>
      </c>
    </row>
    <row r="62" spans="1:9" s="26" customFormat="1" ht="24" x14ac:dyDescent="0.2">
      <c r="A62" s="22" t="s">
        <v>286</v>
      </c>
      <c r="B62" s="23" t="s">
        <v>33</v>
      </c>
      <c r="C62" s="29">
        <v>91925</v>
      </c>
      <c r="D62" s="25" t="s">
        <v>75</v>
      </c>
      <c r="E62" s="18" t="s">
        <v>29</v>
      </c>
      <c r="F62" s="19">
        <v>550</v>
      </c>
      <c r="G62" s="19"/>
      <c r="H62" s="20">
        <f t="shared" si="8"/>
        <v>0</v>
      </c>
      <c r="I62" s="21">
        <f t="shared" si="9"/>
        <v>0</v>
      </c>
    </row>
    <row r="63" spans="1:9" s="26" customFormat="1" ht="24" x14ac:dyDescent="0.2">
      <c r="A63" s="22" t="s">
        <v>287</v>
      </c>
      <c r="B63" s="23" t="s">
        <v>33</v>
      </c>
      <c r="C63" s="29">
        <v>91927</v>
      </c>
      <c r="D63" s="25" t="s">
        <v>76</v>
      </c>
      <c r="E63" s="18" t="s">
        <v>29</v>
      </c>
      <c r="F63" s="19">
        <v>350</v>
      </c>
      <c r="G63" s="19"/>
      <c r="H63" s="20">
        <f t="shared" si="8"/>
        <v>0</v>
      </c>
      <c r="I63" s="21">
        <f t="shared" si="9"/>
        <v>0</v>
      </c>
    </row>
    <row r="64" spans="1:9" s="26" customFormat="1" ht="24" x14ac:dyDescent="0.2">
      <c r="A64" s="22" t="s">
        <v>288</v>
      </c>
      <c r="B64" s="23" t="s">
        <v>33</v>
      </c>
      <c r="C64" s="29">
        <v>91929</v>
      </c>
      <c r="D64" s="25" t="s">
        <v>77</v>
      </c>
      <c r="E64" s="18" t="s">
        <v>29</v>
      </c>
      <c r="F64" s="19">
        <v>250</v>
      </c>
      <c r="G64" s="19"/>
      <c r="H64" s="20">
        <f t="shared" si="8"/>
        <v>0</v>
      </c>
      <c r="I64" s="21">
        <f t="shared" si="9"/>
        <v>0</v>
      </c>
    </row>
    <row r="65" spans="1:9" s="26" customFormat="1" ht="24" x14ac:dyDescent="0.2">
      <c r="A65" s="22" t="s">
        <v>289</v>
      </c>
      <c r="B65" s="23" t="s">
        <v>33</v>
      </c>
      <c r="C65" s="29">
        <v>91931</v>
      </c>
      <c r="D65" s="25" t="s">
        <v>78</v>
      </c>
      <c r="E65" s="18" t="s">
        <v>29</v>
      </c>
      <c r="F65" s="19">
        <v>120</v>
      </c>
      <c r="G65" s="19"/>
      <c r="H65" s="20">
        <f t="shared" si="8"/>
        <v>0</v>
      </c>
      <c r="I65" s="21">
        <f t="shared" si="9"/>
        <v>0</v>
      </c>
    </row>
    <row r="66" spans="1:9" s="26" customFormat="1" ht="24" x14ac:dyDescent="0.2">
      <c r="A66" s="22" t="s">
        <v>290</v>
      </c>
      <c r="B66" s="23" t="s">
        <v>33</v>
      </c>
      <c r="C66" s="29">
        <v>91933</v>
      </c>
      <c r="D66" s="25" t="s">
        <v>79</v>
      </c>
      <c r="E66" s="18" t="s">
        <v>29</v>
      </c>
      <c r="F66" s="19">
        <v>80</v>
      </c>
      <c r="G66" s="19"/>
      <c r="H66" s="20">
        <f t="shared" si="8"/>
        <v>0</v>
      </c>
      <c r="I66" s="21">
        <f t="shared" si="9"/>
        <v>0</v>
      </c>
    </row>
    <row r="67" spans="1:9" s="26" customFormat="1" ht="24" x14ac:dyDescent="0.2">
      <c r="A67" s="22" t="s">
        <v>291</v>
      </c>
      <c r="B67" s="23" t="s">
        <v>33</v>
      </c>
      <c r="C67" s="29">
        <v>91935</v>
      </c>
      <c r="D67" s="25" t="s">
        <v>80</v>
      </c>
      <c r="E67" s="18" t="s">
        <v>29</v>
      </c>
      <c r="F67" s="19">
        <v>50</v>
      </c>
      <c r="G67" s="19"/>
      <c r="H67" s="20">
        <f t="shared" si="8"/>
        <v>0</v>
      </c>
      <c r="I67" s="21">
        <f t="shared" si="9"/>
        <v>0</v>
      </c>
    </row>
    <row r="68" spans="1:9" s="26" customFormat="1" ht="24" x14ac:dyDescent="0.2">
      <c r="A68" s="22" t="s">
        <v>292</v>
      </c>
      <c r="B68" s="23" t="s">
        <v>33</v>
      </c>
      <c r="C68" s="29">
        <v>91866</v>
      </c>
      <c r="D68" s="25" t="s">
        <v>68</v>
      </c>
      <c r="E68" s="18" t="s">
        <v>29</v>
      </c>
      <c r="F68" s="19">
        <v>60</v>
      </c>
      <c r="G68" s="19"/>
      <c r="H68" s="20">
        <f t="shared" si="8"/>
        <v>0</v>
      </c>
      <c r="I68" s="21">
        <f t="shared" si="9"/>
        <v>0</v>
      </c>
    </row>
    <row r="69" spans="1:9" s="26" customFormat="1" ht="24" x14ac:dyDescent="0.2">
      <c r="A69" s="22" t="s">
        <v>293</v>
      </c>
      <c r="B69" s="23" t="s">
        <v>33</v>
      </c>
      <c r="C69" s="29">
        <v>91870</v>
      </c>
      <c r="D69" s="25" t="s">
        <v>72</v>
      </c>
      <c r="E69" s="18" t="s">
        <v>29</v>
      </c>
      <c r="F69" s="19">
        <v>35</v>
      </c>
      <c r="G69" s="19"/>
      <c r="H69" s="20">
        <f t="shared" si="8"/>
        <v>0</v>
      </c>
      <c r="I69" s="21">
        <f t="shared" si="9"/>
        <v>0</v>
      </c>
    </row>
    <row r="70" spans="1:9" s="26" customFormat="1" ht="24" x14ac:dyDescent="0.2">
      <c r="A70" s="22" t="s">
        <v>294</v>
      </c>
      <c r="B70" s="23" t="s">
        <v>33</v>
      </c>
      <c r="C70" s="29">
        <v>91867</v>
      </c>
      <c r="D70" s="25" t="s">
        <v>69</v>
      </c>
      <c r="E70" s="18" t="s">
        <v>29</v>
      </c>
      <c r="F70" s="19">
        <v>80</v>
      </c>
      <c r="G70" s="19"/>
      <c r="H70" s="20">
        <f t="shared" si="8"/>
        <v>0</v>
      </c>
      <c r="I70" s="21">
        <f t="shared" si="9"/>
        <v>0</v>
      </c>
    </row>
    <row r="71" spans="1:9" s="26" customFormat="1" ht="24" x14ac:dyDescent="0.2">
      <c r="A71" s="22" t="s">
        <v>295</v>
      </c>
      <c r="B71" s="23" t="s">
        <v>33</v>
      </c>
      <c r="C71" s="29">
        <v>91871</v>
      </c>
      <c r="D71" s="25" t="s">
        <v>73</v>
      </c>
      <c r="E71" s="18" t="s">
        <v>29</v>
      </c>
      <c r="F71" s="19">
        <v>50</v>
      </c>
      <c r="G71" s="19"/>
      <c r="H71" s="20">
        <f t="shared" si="8"/>
        <v>0</v>
      </c>
      <c r="I71" s="21">
        <f t="shared" si="9"/>
        <v>0</v>
      </c>
    </row>
    <row r="72" spans="1:9" s="26" customFormat="1" ht="24" x14ac:dyDescent="0.2">
      <c r="A72" s="22" t="s">
        <v>296</v>
      </c>
      <c r="B72" s="23" t="s">
        <v>33</v>
      </c>
      <c r="C72" s="29">
        <v>91868</v>
      </c>
      <c r="D72" s="25" t="s">
        <v>70</v>
      </c>
      <c r="E72" s="18" t="s">
        <v>29</v>
      </c>
      <c r="F72" s="19">
        <v>30</v>
      </c>
      <c r="G72" s="19"/>
      <c r="H72" s="20">
        <f t="shared" si="8"/>
        <v>0</v>
      </c>
      <c r="I72" s="21">
        <f t="shared" si="9"/>
        <v>0</v>
      </c>
    </row>
    <row r="73" spans="1:9" s="26" customFormat="1" ht="24" x14ac:dyDescent="0.2">
      <c r="A73" s="22" t="s">
        <v>297</v>
      </c>
      <c r="B73" s="23" t="s">
        <v>33</v>
      </c>
      <c r="C73" s="29">
        <v>91872</v>
      </c>
      <c r="D73" s="25" t="s">
        <v>74</v>
      </c>
      <c r="E73" s="18" t="s">
        <v>29</v>
      </c>
      <c r="F73" s="19">
        <v>10</v>
      </c>
      <c r="G73" s="19"/>
      <c r="H73" s="20">
        <f t="shared" si="8"/>
        <v>0</v>
      </c>
      <c r="I73" s="21">
        <f t="shared" si="9"/>
        <v>0</v>
      </c>
    </row>
    <row r="74" spans="1:9" s="26" customFormat="1" ht="24" x14ac:dyDescent="0.2">
      <c r="A74" s="22" t="s">
        <v>298</v>
      </c>
      <c r="B74" s="23" t="s">
        <v>33</v>
      </c>
      <c r="C74" s="29">
        <v>91869</v>
      </c>
      <c r="D74" s="25" t="s">
        <v>71</v>
      </c>
      <c r="E74" s="18" t="s">
        <v>29</v>
      </c>
      <c r="F74" s="19">
        <v>20</v>
      </c>
      <c r="G74" s="19"/>
      <c r="H74" s="20">
        <f t="shared" si="8"/>
        <v>0</v>
      </c>
      <c r="I74" s="21">
        <f t="shared" si="9"/>
        <v>0</v>
      </c>
    </row>
    <row r="75" spans="1:9" s="26" customFormat="1" ht="24" x14ac:dyDescent="0.2">
      <c r="A75" s="22" t="s">
        <v>299</v>
      </c>
      <c r="B75" s="23" t="s">
        <v>33</v>
      </c>
      <c r="C75" s="29">
        <v>95804</v>
      </c>
      <c r="D75" s="25" t="s">
        <v>81</v>
      </c>
      <c r="E75" s="18" t="s">
        <v>62</v>
      </c>
      <c r="F75" s="19">
        <v>10</v>
      </c>
      <c r="G75" s="19"/>
      <c r="H75" s="20">
        <f t="shared" si="8"/>
        <v>0</v>
      </c>
      <c r="I75" s="21">
        <f t="shared" si="9"/>
        <v>0</v>
      </c>
    </row>
    <row r="76" spans="1:9" s="26" customFormat="1" ht="24" x14ac:dyDescent="0.2">
      <c r="A76" s="22" t="s">
        <v>300</v>
      </c>
      <c r="B76" s="23" t="s">
        <v>33</v>
      </c>
      <c r="C76" s="29">
        <v>95805</v>
      </c>
      <c r="D76" s="25" t="s">
        <v>82</v>
      </c>
      <c r="E76" s="18" t="s">
        <v>62</v>
      </c>
      <c r="F76" s="19">
        <v>15</v>
      </c>
      <c r="G76" s="19"/>
      <c r="H76" s="20">
        <f t="shared" si="8"/>
        <v>0</v>
      </c>
      <c r="I76" s="21">
        <f t="shared" si="9"/>
        <v>0</v>
      </c>
    </row>
    <row r="77" spans="1:9" s="26" customFormat="1" ht="24" x14ac:dyDescent="0.2">
      <c r="A77" s="22" t="s">
        <v>334</v>
      </c>
      <c r="B77" s="23" t="s">
        <v>33</v>
      </c>
      <c r="C77" s="29">
        <v>95806</v>
      </c>
      <c r="D77" s="25" t="s">
        <v>83</v>
      </c>
      <c r="E77" s="18" t="s">
        <v>62</v>
      </c>
      <c r="F77" s="19">
        <v>5</v>
      </c>
      <c r="G77" s="19"/>
      <c r="H77" s="20">
        <f t="shared" si="8"/>
        <v>0</v>
      </c>
      <c r="I77" s="21">
        <f t="shared" si="9"/>
        <v>0</v>
      </c>
    </row>
    <row r="78" spans="1:9" s="26" customFormat="1" ht="24" x14ac:dyDescent="0.2">
      <c r="A78" s="22" t="s">
        <v>335</v>
      </c>
      <c r="B78" s="23" t="s">
        <v>33</v>
      </c>
      <c r="C78" s="29">
        <v>95810</v>
      </c>
      <c r="D78" s="25" t="s">
        <v>84</v>
      </c>
      <c r="E78" s="18" t="s">
        <v>62</v>
      </c>
      <c r="F78" s="19">
        <v>10</v>
      </c>
      <c r="G78" s="19"/>
      <c r="H78" s="20">
        <f t="shared" si="8"/>
        <v>0</v>
      </c>
      <c r="I78" s="21">
        <f t="shared" si="9"/>
        <v>0</v>
      </c>
    </row>
    <row r="79" spans="1:9" s="26" customFormat="1" ht="24" x14ac:dyDescent="0.2">
      <c r="A79" s="22" t="s">
        <v>336</v>
      </c>
      <c r="B79" s="23" t="s">
        <v>33</v>
      </c>
      <c r="C79" s="29">
        <v>95811</v>
      </c>
      <c r="D79" s="25" t="s">
        <v>85</v>
      </c>
      <c r="E79" s="18" t="s">
        <v>62</v>
      </c>
      <c r="F79" s="19">
        <v>15</v>
      </c>
      <c r="G79" s="19"/>
      <c r="H79" s="20">
        <f t="shared" si="8"/>
        <v>0</v>
      </c>
      <c r="I79" s="21">
        <f t="shared" si="9"/>
        <v>0</v>
      </c>
    </row>
    <row r="80" spans="1:9" s="26" customFormat="1" ht="24" x14ac:dyDescent="0.2">
      <c r="A80" s="22" t="s">
        <v>337</v>
      </c>
      <c r="B80" s="23" t="s">
        <v>33</v>
      </c>
      <c r="C80" s="29">
        <v>95812</v>
      </c>
      <c r="D80" s="25" t="s">
        <v>86</v>
      </c>
      <c r="E80" s="18" t="s">
        <v>62</v>
      </c>
      <c r="F80" s="19">
        <v>5</v>
      </c>
      <c r="G80" s="19"/>
      <c r="H80" s="20">
        <f t="shared" si="8"/>
        <v>0</v>
      </c>
      <c r="I80" s="21">
        <f t="shared" si="9"/>
        <v>0</v>
      </c>
    </row>
    <row r="81" spans="1:9" s="26" customFormat="1" ht="15" x14ac:dyDescent="0.2">
      <c r="A81" s="22" t="s">
        <v>338</v>
      </c>
      <c r="B81" s="23" t="s">
        <v>18</v>
      </c>
      <c r="C81" s="29" t="s">
        <v>192</v>
      </c>
      <c r="D81" s="25" t="s">
        <v>193</v>
      </c>
      <c r="E81" s="18" t="s">
        <v>96</v>
      </c>
      <c r="F81" s="19">
        <v>3</v>
      </c>
      <c r="G81" s="19"/>
      <c r="H81" s="20">
        <f t="shared" si="8"/>
        <v>0</v>
      </c>
      <c r="I81" s="21">
        <f t="shared" si="9"/>
        <v>0</v>
      </c>
    </row>
    <row r="82" spans="1:9" s="26" customFormat="1" ht="24" x14ac:dyDescent="0.2">
      <c r="A82" s="22" t="s">
        <v>339</v>
      </c>
      <c r="B82" s="23" t="s">
        <v>18</v>
      </c>
      <c r="C82" s="29" t="s">
        <v>206</v>
      </c>
      <c r="D82" s="25" t="s">
        <v>207</v>
      </c>
      <c r="E82" s="18" t="s">
        <v>96</v>
      </c>
      <c r="F82" s="19">
        <v>5</v>
      </c>
      <c r="G82" s="19"/>
      <c r="H82" s="20">
        <f t="shared" si="8"/>
        <v>0</v>
      </c>
      <c r="I82" s="21">
        <f t="shared" si="9"/>
        <v>0</v>
      </c>
    </row>
    <row r="83" spans="1:9" s="26" customFormat="1" ht="24" x14ac:dyDescent="0.2">
      <c r="A83" s="22" t="s">
        <v>340</v>
      </c>
      <c r="B83" s="23" t="s">
        <v>18</v>
      </c>
      <c r="C83" s="29" t="s">
        <v>208</v>
      </c>
      <c r="D83" s="25" t="s">
        <v>209</v>
      </c>
      <c r="E83" s="18" t="s">
        <v>96</v>
      </c>
      <c r="F83" s="19">
        <v>5</v>
      </c>
      <c r="G83" s="19"/>
      <c r="H83" s="20">
        <f t="shared" si="8"/>
        <v>0</v>
      </c>
      <c r="I83" s="21">
        <f t="shared" si="9"/>
        <v>0</v>
      </c>
    </row>
    <row r="84" spans="1:9" s="26" customFormat="1" ht="24" x14ac:dyDescent="0.2">
      <c r="A84" s="22" t="s">
        <v>341</v>
      </c>
      <c r="B84" s="23" t="s">
        <v>18</v>
      </c>
      <c r="C84" s="29" t="s">
        <v>210</v>
      </c>
      <c r="D84" s="25" t="s">
        <v>211</v>
      </c>
      <c r="E84" s="18" t="s">
        <v>96</v>
      </c>
      <c r="F84" s="19">
        <v>8</v>
      </c>
      <c r="G84" s="19"/>
      <c r="H84" s="20">
        <f t="shared" si="8"/>
        <v>0</v>
      </c>
      <c r="I84" s="21">
        <f t="shared" si="9"/>
        <v>0</v>
      </c>
    </row>
    <row r="85" spans="1:9" s="26" customFormat="1" ht="24" x14ac:dyDescent="0.2">
      <c r="A85" s="22" t="s">
        <v>342</v>
      </c>
      <c r="B85" s="23" t="s">
        <v>18</v>
      </c>
      <c r="C85" s="29" t="s">
        <v>194</v>
      </c>
      <c r="D85" s="25" t="s">
        <v>195</v>
      </c>
      <c r="E85" s="18" t="s">
        <v>96</v>
      </c>
      <c r="F85" s="19">
        <v>5</v>
      </c>
      <c r="G85" s="19"/>
      <c r="H85" s="20">
        <f t="shared" si="8"/>
        <v>0</v>
      </c>
      <c r="I85" s="21">
        <f t="shared" si="9"/>
        <v>0</v>
      </c>
    </row>
    <row r="86" spans="1:9" s="26" customFormat="1" ht="24" x14ac:dyDescent="0.2">
      <c r="A86" s="22" t="s">
        <v>343</v>
      </c>
      <c r="B86" s="23" t="s">
        <v>18</v>
      </c>
      <c r="C86" s="29" t="s">
        <v>196</v>
      </c>
      <c r="D86" s="25" t="s">
        <v>197</v>
      </c>
      <c r="E86" s="18" t="s">
        <v>96</v>
      </c>
      <c r="F86" s="19">
        <v>3</v>
      </c>
      <c r="G86" s="19"/>
      <c r="H86" s="20">
        <f t="shared" si="8"/>
        <v>0</v>
      </c>
      <c r="I86" s="21">
        <f t="shared" si="9"/>
        <v>0</v>
      </c>
    </row>
    <row r="87" spans="1:9" s="26" customFormat="1" ht="24" x14ac:dyDescent="0.2">
      <c r="A87" s="22" t="s">
        <v>344</v>
      </c>
      <c r="B87" s="23" t="s">
        <v>18</v>
      </c>
      <c r="C87" s="29" t="s">
        <v>198</v>
      </c>
      <c r="D87" s="25" t="s">
        <v>199</v>
      </c>
      <c r="E87" s="18" t="s">
        <v>96</v>
      </c>
      <c r="F87" s="19">
        <v>2</v>
      </c>
      <c r="G87" s="19"/>
      <c r="H87" s="20">
        <f t="shared" si="8"/>
        <v>0</v>
      </c>
      <c r="I87" s="21">
        <f t="shared" si="9"/>
        <v>0</v>
      </c>
    </row>
    <row r="88" spans="1:9" s="26" customFormat="1" ht="24" x14ac:dyDescent="0.2">
      <c r="A88" s="22" t="s">
        <v>345</v>
      </c>
      <c r="B88" s="23" t="s">
        <v>18</v>
      </c>
      <c r="C88" s="29" t="s">
        <v>200</v>
      </c>
      <c r="D88" s="25" t="s">
        <v>201</v>
      </c>
      <c r="E88" s="18" t="s">
        <v>96</v>
      </c>
      <c r="F88" s="19">
        <v>2</v>
      </c>
      <c r="G88" s="19"/>
      <c r="H88" s="20">
        <f t="shared" si="8"/>
        <v>0</v>
      </c>
      <c r="I88" s="21">
        <f t="shared" si="9"/>
        <v>0</v>
      </c>
    </row>
    <row r="89" spans="1:9" s="26" customFormat="1" ht="24" x14ac:dyDescent="0.2">
      <c r="A89" s="22" t="s">
        <v>346</v>
      </c>
      <c r="B89" s="23" t="s">
        <v>18</v>
      </c>
      <c r="C89" s="29" t="s">
        <v>202</v>
      </c>
      <c r="D89" s="25" t="s">
        <v>203</v>
      </c>
      <c r="E89" s="18" t="s">
        <v>96</v>
      </c>
      <c r="F89" s="19">
        <v>1</v>
      </c>
      <c r="G89" s="19"/>
      <c r="H89" s="20">
        <f t="shared" si="8"/>
        <v>0</v>
      </c>
      <c r="I89" s="21">
        <f t="shared" si="9"/>
        <v>0</v>
      </c>
    </row>
    <row r="90" spans="1:9" s="26" customFormat="1" ht="24" x14ac:dyDescent="0.2">
      <c r="A90" s="22" t="s">
        <v>347</v>
      </c>
      <c r="B90" s="23" t="s">
        <v>18</v>
      </c>
      <c r="C90" s="29" t="s">
        <v>204</v>
      </c>
      <c r="D90" s="25" t="s">
        <v>205</v>
      </c>
      <c r="E90" s="18" t="s">
        <v>96</v>
      </c>
      <c r="F90" s="19">
        <v>1</v>
      </c>
      <c r="G90" s="19"/>
      <c r="H90" s="20">
        <f t="shared" si="8"/>
        <v>0</v>
      </c>
      <c r="I90" s="21">
        <f t="shared" si="9"/>
        <v>0</v>
      </c>
    </row>
    <row r="91" spans="1:9" s="26" customFormat="1" ht="24" x14ac:dyDescent="0.2">
      <c r="A91" s="22" t="s">
        <v>348</v>
      </c>
      <c r="B91" s="23" t="s">
        <v>18</v>
      </c>
      <c r="C91" s="29" t="s">
        <v>212</v>
      </c>
      <c r="D91" s="25" t="s">
        <v>213</v>
      </c>
      <c r="E91" s="18" t="s">
        <v>96</v>
      </c>
      <c r="F91" s="19">
        <v>2</v>
      </c>
      <c r="G91" s="19"/>
      <c r="H91" s="20">
        <f t="shared" si="8"/>
        <v>0</v>
      </c>
      <c r="I91" s="21">
        <f t="shared" si="9"/>
        <v>0</v>
      </c>
    </row>
    <row r="92" spans="1:9" s="26" customFormat="1" ht="24" x14ac:dyDescent="0.2">
      <c r="A92" s="22" t="s">
        <v>349</v>
      </c>
      <c r="B92" s="23" t="s">
        <v>18</v>
      </c>
      <c r="C92" s="29" t="s">
        <v>214</v>
      </c>
      <c r="D92" s="25" t="s">
        <v>215</v>
      </c>
      <c r="E92" s="18" t="s">
        <v>96</v>
      </c>
      <c r="F92" s="19">
        <v>1</v>
      </c>
      <c r="G92" s="19"/>
      <c r="H92" s="20">
        <f t="shared" si="8"/>
        <v>0</v>
      </c>
      <c r="I92" s="21">
        <f t="shared" si="9"/>
        <v>0</v>
      </c>
    </row>
    <row r="93" spans="1:9" s="26" customFormat="1" ht="36" x14ac:dyDescent="0.2">
      <c r="A93" s="22" t="s">
        <v>350</v>
      </c>
      <c r="B93" s="23" t="s">
        <v>18</v>
      </c>
      <c r="C93" s="29" t="s">
        <v>182</v>
      </c>
      <c r="D93" s="25" t="s">
        <v>183</v>
      </c>
      <c r="E93" s="18" t="s">
        <v>96</v>
      </c>
      <c r="F93" s="19">
        <v>18</v>
      </c>
      <c r="G93" s="19"/>
      <c r="H93" s="20">
        <f t="shared" si="8"/>
        <v>0</v>
      </c>
      <c r="I93" s="21">
        <f t="shared" si="9"/>
        <v>0</v>
      </c>
    </row>
    <row r="94" spans="1:9" s="26" customFormat="1" ht="48" x14ac:dyDescent="0.2">
      <c r="A94" s="22" t="s">
        <v>351</v>
      </c>
      <c r="B94" s="23" t="s">
        <v>18</v>
      </c>
      <c r="C94" s="29" t="s">
        <v>188</v>
      </c>
      <c r="D94" s="25" t="s">
        <v>189</v>
      </c>
      <c r="E94" s="18" t="s">
        <v>96</v>
      </c>
      <c r="F94" s="19">
        <v>12</v>
      </c>
      <c r="G94" s="19"/>
      <c r="H94" s="20">
        <f t="shared" si="8"/>
        <v>0</v>
      </c>
      <c r="I94" s="21">
        <f t="shared" si="9"/>
        <v>0</v>
      </c>
    </row>
    <row r="95" spans="1:9" s="26" customFormat="1" ht="48" x14ac:dyDescent="0.2">
      <c r="A95" s="22" t="s">
        <v>352</v>
      </c>
      <c r="B95" s="23" t="s">
        <v>18</v>
      </c>
      <c r="C95" s="29" t="s">
        <v>180</v>
      </c>
      <c r="D95" s="25" t="s">
        <v>181</v>
      </c>
      <c r="E95" s="18" t="s">
        <v>96</v>
      </c>
      <c r="F95" s="19">
        <v>6</v>
      </c>
      <c r="G95" s="19"/>
      <c r="H95" s="20">
        <f t="shared" si="8"/>
        <v>0</v>
      </c>
      <c r="I95" s="21">
        <f t="shared" si="9"/>
        <v>0</v>
      </c>
    </row>
    <row r="96" spans="1:9" s="26" customFormat="1" ht="36" x14ac:dyDescent="0.2">
      <c r="A96" s="22" t="s">
        <v>350</v>
      </c>
      <c r="B96" s="23" t="s">
        <v>18</v>
      </c>
      <c r="C96" s="29" t="s">
        <v>178</v>
      </c>
      <c r="D96" s="25" t="s">
        <v>179</v>
      </c>
      <c r="E96" s="18" t="s">
        <v>96</v>
      </c>
      <c r="F96" s="19">
        <v>4</v>
      </c>
      <c r="G96" s="19"/>
      <c r="H96" s="20">
        <f t="shared" si="8"/>
        <v>0</v>
      </c>
      <c r="I96" s="21">
        <f t="shared" si="9"/>
        <v>0</v>
      </c>
    </row>
    <row r="97" spans="1:11" s="26" customFormat="1" ht="36" x14ac:dyDescent="0.2">
      <c r="A97" s="22" t="s">
        <v>351</v>
      </c>
      <c r="B97" s="23" t="s">
        <v>18</v>
      </c>
      <c r="C97" s="29" t="s">
        <v>184</v>
      </c>
      <c r="D97" s="25" t="s">
        <v>185</v>
      </c>
      <c r="E97" s="18" t="s">
        <v>96</v>
      </c>
      <c r="F97" s="19">
        <v>2</v>
      </c>
      <c r="G97" s="19"/>
      <c r="H97" s="20">
        <f t="shared" si="8"/>
        <v>0</v>
      </c>
      <c r="I97" s="21">
        <f t="shared" si="9"/>
        <v>0</v>
      </c>
    </row>
    <row r="98" spans="1:11" s="26" customFormat="1" ht="24" x14ac:dyDescent="0.2">
      <c r="A98" s="22" t="s">
        <v>352</v>
      </c>
      <c r="B98" s="23" t="s">
        <v>18</v>
      </c>
      <c r="C98" s="29" t="s">
        <v>216</v>
      </c>
      <c r="D98" s="25" t="s">
        <v>217</v>
      </c>
      <c r="E98" s="18" t="s">
        <v>96</v>
      </c>
      <c r="F98" s="19">
        <v>8</v>
      </c>
      <c r="G98" s="19"/>
      <c r="H98" s="20">
        <f t="shared" si="8"/>
        <v>0</v>
      </c>
      <c r="I98" s="21">
        <f t="shared" si="9"/>
        <v>0</v>
      </c>
    </row>
    <row r="99" spans="1:11" s="26" customFormat="1" ht="48" x14ac:dyDescent="0.2">
      <c r="A99" s="22" t="s">
        <v>353</v>
      </c>
      <c r="B99" s="23" t="s">
        <v>18</v>
      </c>
      <c r="C99" s="29" t="s">
        <v>186</v>
      </c>
      <c r="D99" s="25" t="s">
        <v>187</v>
      </c>
      <c r="E99" s="18" t="s">
        <v>96</v>
      </c>
      <c r="F99" s="19">
        <v>10</v>
      </c>
      <c r="G99" s="19"/>
      <c r="H99" s="20">
        <f t="shared" si="8"/>
        <v>0</v>
      </c>
      <c r="I99" s="21">
        <f t="shared" si="9"/>
        <v>0</v>
      </c>
      <c r="J99" s="26">
        <f>50.14*F99</f>
        <v>501.4</v>
      </c>
      <c r="K99" s="26">
        <f>50.14*28.88</f>
        <v>1448.0432000000001</v>
      </c>
    </row>
    <row r="100" spans="1:11" s="26" customFormat="1" ht="24" x14ac:dyDescent="0.2">
      <c r="A100" s="22" t="s">
        <v>354</v>
      </c>
      <c r="B100" s="23" t="s">
        <v>33</v>
      </c>
      <c r="C100" s="29">
        <v>103782</v>
      </c>
      <c r="D100" s="25" t="s">
        <v>87</v>
      </c>
      <c r="E100" s="18" t="s">
        <v>62</v>
      </c>
      <c r="F100" s="19">
        <v>30</v>
      </c>
      <c r="G100" s="19"/>
      <c r="H100" s="20">
        <f t="shared" si="8"/>
        <v>0</v>
      </c>
      <c r="I100" s="21">
        <f t="shared" si="9"/>
        <v>0</v>
      </c>
    </row>
    <row r="101" spans="1:11" s="26" customFormat="1" ht="15" x14ac:dyDescent="0.2">
      <c r="A101" s="83" t="s">
        <v>47</v>
      </c>
      <c r="B101" s="84"/>
      <c r="C101" s="84"/>
      <c r="D101" s="84"/>
      <c r="E101" s="84"/>
      <c r="F101" s="84"/>
      <c r="G101" s="84"/>
      <c r="H101" s="84"/>
      <c r="I101" s="21">
        <f>SUM(I61:I100)</f>
        <v>0</v>
      </c>
    </row>
    <row r="102" spans="1:11" s="26" customFormat="1" ht="15" x14ac:dyDescent="0.2">
      <c r="A102" s="69"/>
      <c r="B102" s="70"/>
      <c r="C102" s="70"/>
      <c r="D102" s="70"/>
      <c r="E102" s="70"/>
      <c r="F102" s="70"/>
      <c r="G102" s="70"/>
      <c r="H102" s="70"/>
      <c r="I102" s="21"/>
    </row>
    <row r="103" spans="1:11" s="26" customFormat="1" ht="15" x14ac:dyDescent="0.2">
      <c r="A103" s="55">
        <v>7</v>
      </c>
      <c r="B103" s="56"/>
      <c r="C103" s="57"/>
      <c r="D103" s="58" t="s">
        <v>284</v>
      </c>
      <c r="E103" s="59"/>
      <c r="F103" s="60"/>
      <c r="G103" s="60"/>
      <c r="H103" s="61"/>
      <c r="I103" s="62"/>
    </row>
    <row r="104" spans="1:11" s="26" customFormat="1" ht="24" x14ac:dyDescent="0.2">
      <c r="A104" s="22" t="s">
        <v>301</v>
      </c>
      <c r="B104" s="23" t="s">
        <v>18</v>
      </c>
      <c r="C104" s="29" t="s">
        <v>115</v>
      </c>
      <c r="D104" s="25" t="s">
        <v>116</v>
      </c>
      <c r="E104" s="18" t="s">
        <v>39</v>
      </c>
      <c r="F104" s="19">
        <v>12.93</v>
      </c>
      <c r="G104" s="19"/>
      <c r="H104" s="20">
        <f>ROUND(G104+(G104*$I$9),2)</f>
        <v>0</v>
      </c>
      <c r="I104" s="21">
        <f>ROUND(H104*F104,2)</f>
        <v>0</v>
      </c>
    </row>
    <row r="105" spans="1:11" s="26" customFormat="1" ht="24" x14ac:dyDescent="0.2">
      <c r="A105" s="22" t="s">
        <v>302</v>
      </c>
      <c r="B105" s="23" t="s">
        <v>18</v>
      </c>
      <c r="C105" s="24" t="s">
        <v>123</v>
      </c>
      <c r="D105" s="25" t="s">
        <v>124</v>
      </c>
      <c r="E105" s="18" t="s">
        <v>40</v>
      </c>
      <c r="F105" s="19">
        <v>258.66000000000003</v>
      </c>
      <c r="G105" s="19"/>
      <c r="H105" s="20">
        <f>ROUND(G105+(G105*$I$9),2)</f>
        <v>0</v>
      </c>
      <c r="I105" s="21">
        <f>ROUND(H105*F105,2)</f>
        <v>0</v>
      </c>
    </row>
    <row r="106" spans="1:11" s="26" customFormat="1" ht="36" x14ac:dyDescent="0.2">
      <c r="A106" s="22" t="s">
        <v>303</v>
      </c>
      <c r="B106" s="23" t="s">
        <v>18</v>
      </c>
      <c r="C106" s="30" t="s">
        <v>125</v>
      </c>
      <c r="D106" s="25" t="s">
        <v>126</v>
      </c>
      <c r="E106" s="18" t="s">
        <v>40</v>
      </c>
      <c r="F106" s="19">
        <v>258.66000000000003</v>
      </c>
      <c r="G106" s="19"/>
      <c r="H106" s="20">
        <f t="shared" ref="H106:H107" si="10">ROUND(G106+(G106*$I$9),2)</f>
        <v>0</v>
      </c>
      <c r="I106" s="21">
        <f t="shared" ref="I106:I107" si="11">ROUND(H106*F106,2)</f>
        <v>0</v>
      </c>
    </row>
    <row r="107" spans="1:11" s="26" customFormat="1" ht="24" x14ac:dyDescent="0.2">
      <c r="A107" s="22" t="s">
        <v>304</v>
      </c>
      <c r="B107" s="23" t="s">
        <v>18</v>
      </c>
      <c r="C107" s="27" t="s">
        <v>127</v>
      </c>
      <c r="D107" s="25" t="s">
        <v>128</v>
      </c>
      <c r="E107" s="18" t="s">
        <v>97</v>
      </c>
      <c r="F107" s="19">
        <v>141.28</v>
      </c>
      <c r="G107" s="19"/>
      <c r="H107" s="20">
        <f t="shared" si="10"/>
        <v>0</v>
      </c>
      <c r="I107" s="21">
        <f t="shared" si="11"/>
        <v>0</v>
      </c>
    </row>
    <row r="108" spans="1:11" s="26" customFormat="1" ht="15" x14ac:dyDescent="0.2">
      <c r="A108" s="83" t="s">
        <v>306</v>
      </c>
      <c r="B108" s="84"/>
      <c r="C108" s="84"/>
      <c r="D108" s="84"/>
      <c r="E108" s="84"/>
      <c r="F108" s="84"/>
      <c r="G108" s="84"/>
      <c r="H108" s="84"/>
      <c r="I108" s="21">
        <f>SUM(I104:I107)</f>
        <v>0</v>
      </c>
    </row>
    <row r="109" spans="1:11" s="26" customFormat="1" ht="15" x14ac:dyDescent="0.2">
      <c r="A109" s="69"/>
      <c r="B109" s="70"/>
      <c r="C109" s="70"/>
      <c r="D109" s="70"/>
      <c r="E109" s="70"/>
      <c r="F109" s="70"/>
      <c r="G109" s="70"/>
      <c r="H109" s="70"/>
      <c r="I109" s="21"/>
    </row>
    <row r="110" spans="1:11" s="26" customFormat="1" ht="15" x14ac:dyDescent="0.2">
      <c r="A110" s="55">
        <v>8</v>
      </c>
      <c r="B110" s="56"/>
      <c r="C110" s="57"/>
      <c r="D110" s="58" t="s">
        <v>305</v>
      </c>
      <c r="E110" s="59"/>
      <c r="F110" s="60"/>
      <c r="G110" s="60"/>
      <c r="H110" s="61"/>
      <c r="I110" s="62"/>
    </row>
    <row r="111" spans="1:11" s="26" customFormat="1" ht="36" x14ac:dyDescent="0.2">
      <c r="A111" s="22" t="s">
        <v>307</v>
      </c>
      <c r="B111" s="23" t="s">
        <v>33</v>
      </c>
      <c r="C111" s="29">
        <v>100681</v>
      </c>
      <c r="D111" s="25" t="s">
        <v>64</v>
      </c>
      <c r="E111" s="18" t="s">
        <v>62</v>
      </c>
      <c r="F111" s="19">
        <v>2</v>
      </c>
      <c r="G111" s="19"/>
      <c r="H111" s="20">
        <f>ROUND(G111+(G111*$I$9),2)</f>
        <v>0</v>
      </c>
      <c r="I111" s="21">
        <f>ROUND(H111*F111,2)</f>
        <v>0</v>
      </c>
    </row>
    <row r="112" spans="1:11" s="26" customFormat="1" ht="36" x14ac:dyDescent="0.2">
      <c r="A112" s="22" t="s">
        <v>308</v>
      </c>
      <c r="B112" s="23" t="s">
        <v>33</v>
      </c>
      <c r="C112" s="29">
        <v>100689</v>
      </c>
      <c r="D112" s="25" t="s">
        <v>65</v>
      </c>
      <c r="E112" s="18" t="s">
        <v>62</v>
      </c>
      <c r="F112" s="19">
        <v>2</v>
      </c>
      <c r="G112" s="19"/>
      <c r="H112" s="20">
        <f>ROUND(G112+(G112*$I$9),2)</f>
        <v>0</v>
      </c>
      <c r="I112" s="21">
        <f>ROUND(H112*F112,2)</f>
        <v>0</v>
      </c>
    </row>
    <row r="113" spans="1:9" s="26" customFormat="1" ht="40.5" customHeight="1" x14ac:dyDescent="0.2">
      <c r="A113" s="22" t="s">
        <v>309</v>
      </c>
      <c r="B113" s="23" t="s">
        <v>33</v>
      </c>
      <c r="C113" s="30">
        <v>90844</v>
      </c>
      <c r="D113" s="25" t="s">
        <v>63</v>
      </c>
      <c r="E113" s="18" t="s">
        <v>62</v>
      </c>
      <c r="F113" s="19">
        <v>3</v>
      </c>
      <c r="G113" s="19"/>
      <c r="H113" s="20">
        <f t="shared" ref="H113:H118" si="12">ROUND(G113+(G113*$I$9),2)</f>
        <v>0</v>
      </c>
      <c r="I113" s="21">
        <f t="shared" ref="I113:I118" si="13">ROUND(H113*F113,2)</f>
        <v>0</v>
      </c>
    </row>
    <row r="114" spans="1:9" s="26" customFormat="1" ht="24" x14ac:dyDescent="0.2">
      <c r="A114" s="22" t="s">
        <v>310</v>
      </c>
      <c r="B114" s="23" t="s">
        <v>33</v>
      </c>
      <c r="C114" s="30">
        <v>102184</v>
      </c>
      <c r="D114" s="25" t="s">
        <v>66</v>
      </c>
      <c r="E114" s="18" t="s">
        <v>62</v>
      </c>
      <c r="F114" s="19">
        <v>1</v>
      </c>
      <c r="G114" s="19"/>
      <c r="H114" s="20">
        <f t="shared" si="12"/>
        <v>0</v>
      </c>
      <c r="I114" s="21">
        <f t="shared" si="13"/>
        <v>0</v>
      </c>
    </row>
    <row r="115" spans="1:9" s="26" customFormat="1" ht="36" x14ac:dyDescent="0.2">
      <c r="A115" s="22" t="s">
        <v>311</v>
      </c>
      <c r="B115" s="23" t="s">
        <v>33</v>
      </c>
      <c r="C115" s="29">
        <v>94570</v>
      </c>
      <c r="D115" s="25" t="s">
        <v>67</v>
      </c>
      <c r="E115" s="18" t="s">
        <v>43</v>
      </c>
      <c r="F115" s="19">
        <v>1.2</v>
      </c>
      <c r="G115" s="19"/>
      <c r="H115" s="20">
        <f>ROUND(G115+(G115*$I$9),2)</f>
        <v>0</v>
      </c>
      <c r="I115" s="21">
        <f>ROUND(H115*F115,2)</f>
        <v>0</v>
      </c>
    </row>
    <row r="116" spans="1:9" s="26" customFormat="1" ht="24" x14ac:dyDescent="0.2">
      <c r="A116" s="22" t="s">
        <v>312</v>
      </c>
      <c r="B116" s="23" t="s">
        <v>18</v>
      </c>
      <c r="C116" s="30" t="s">
        <v>157</v>
      </c>
      <c r="D116" s="25" t="s">
        <v>158</v>
      </c>
      <c r="E116" s="18" t="s">
        <v>40</v>
      </c>
      <c r="F116" s="19">
        <v>25.16</v>
      </c>
      <c r="G116" s="19"/>
      <c r="H116" s="20">
        <f t="shared" ref="H116:H117" si="14">ROUND(G116+(G116*$I$9),2)</f>
        <v>0</v>
      </c>
      <c r="I116" s="21">
        <f t="shared" ref="I116:I117" si="15">ROUND(H116*F116,2)</f>
        <v>0</v>
      </c>
    </row>
    <row r="117" spans="1:9" s="26" customFormat="1" ht="15" x14ac:dyDescent="0.2">
      <c r="A117" s="22" t="s">
        <v>313</v>
      </c>
      <c r="B117" s="23" t="s">
        <v>18</v>
      </c>
      <c r="C117" s="27" t="s">
        <v>141</v>
      </c>
      <c r="D117" s="25" t="s">
        <v>142</v>
      </c>
      <c r="E117" s="18" t="s">
        <v>40</v>
      </c>
      <c r="F117" s="19">
        <v>3.78</v>
      </c>
      <c r="G117" s="19"/>
      <c r="H117" s="20">
        <f t="shared" si="14"/>
        <v>0</v>
      </c>
      <c r="I117" s="21">
        <f t="shared" si="15"/>
        <v>0</v>
      </c>
    </row>
    <row r="118" spans="1:9" s="26" customFormat="1" ht="24" x14ac:dyDescent="0.2">
      <c r="A118" s="22" t="s">
        <v>314</v>
      </c>
      <c r="B118" s="23" t="s">
        <v>18</v>
      </c>
      <c r="C118" s="24" t="s">
        <v>153</v>
      </c>
      <c r="D118" s="25" t="s">
        <v>154</v>
      </c>
      <c r="E118" s="18" t="s">
        <v>40</v>
      </c>
      <c r="F118" s="19">
        <v>29.82</v>
      </c>
      <c r="G118" s="19"/>
      <c r="H118" s="20">
        <f t="shared" si="12"/>
        <v>0</v>
      </c>
      <c r="I118" s="21">
        <f t="shared" si="13"/>
        <v>0</v>
      </c>
    </row>
    <row r="119" spans="1:9" s="26" customFormat="1" ht="15" x14ac:dyDescent="0.2">
      <c r="A119" s="83" t="s">
        <v>315</v>
      </c>
      <c r="B119" s="84"/>
      <c r="C119" s="84"/>
      <c r="D119" s="84"/>
      <c r="E119" s="84"/>
      <c r="F119" s="84"/>
      <c r="G119" s="84"/>
      <c r="H119" s="84"/>
      <c r="I119" s="21">
        <f>SUM(I111:I118)</f>
        <v>0</v>
      </c>
    </row>
    <row r="120" spans="1:9" s="26" customFormat="1" ht="15" x14ac:dyDescent="0.2">
      <c r="A120" s="69"/>
      <c r="B120" s="70"/>
      <c r="C120" s="70"/>
      <c r="D120" s="70"/>
      <c r="E120" s="70"/>
      <c r="F120" s="70"/>
      <c r="G120" s="70"/>
      <c r="H120" s="70"/>
      <c r="I120" s="21"/>
    </row>
    <row r="121" spans="1:9" s="26" customFormat="1" ht="15" x14ac:dyDescent="0.2">
      <c r="A121" s="55">
        <v>9</v>
      </c>
      <c r="B121" s="56"/>
      <c r="C121" s="57"/>
      <c r="D121" s="58" t="s">
        <v>316</v>
      </c>
      <c r="E121" s="59"/>
      <c r="F121" s="60"/>
      <c r="G121" s="60"/>
      <c r="H121" s="61"/>
      <c r="I121" s="62"/>
    </row>
    <row r="122" spans="1:9" s="26" customFormat="1" ht="15" x14ac:dyDescent="0.2">
      <c r="A122" s="22" t="s">
        <v>317</v>
      </c>
      <c r="B122" s="23" t="s">
        <v>18</v>
      </c>
      <c r="C122" s="29" t="s">
        <v>139</v>
      </c>
      <c r="D122" s="25" t="s">
        <v>140</v>
      </c>
      <c r="E122" s="18" t="s">
        <v>40</v>
      </c>
      <c r="F122" s="19">
        <v>258.88</v>
      </c>
      <c r="G122" s="19"/>
      <c r="H122" s="20">
        <f>ROUND(G122+(G122*$I$9),2)</f>
        <v>0</v>
      </c>
      <c r="I122" s="21">
        <f>ROUND(H122*F122,2)</f>
        <v>0</v>
      </c>
    </row>
    <row r="123" spans="1:9" s="26" customFormat="1" ht="15" x14ac:dyDescent="0.2">
      <c r="A123" s="22" t="s">
        <v>318</v>
      </c>
      <c r="B123" s="23" t="s">
        <v>18</v>
      </c>
      <c r="C123" s="29" t="s">
        <v>143</v>
      </c>
      <c r="D123" s="25" t="s">
        <v>144</v>
      </c>
      <c r="E123" s="18" t="s">
        <v>40</v>
      </c>
      <c r="F123" s="19">
        <v>318.77999999999997</v>
      </c>
      <c r="G123" s="19"/>
      <c r="H123" s="20">
        <f>ROUND(G123+(G123*$I$9),2)</f>
        <v>0</v>
      </c>
      <c r="I123" s="21">
        <f>ROUND(H123*F123,2)</f>
        <v>0</v>
      </c>
    </row>
    <row r="124" spans="1:9" s="26" customFormat="1" ht="24" x14ac:dyDescent="0.2">
      <c r="A124" s="22" t="s">
        <v>319</v>
      </c>
      <c r="B124" s="23" t="s">
        <v>18</v>
      </c>
      <c r="C124" s="30" t="s">
        <v>149</v>
      </c>
      <c r="D124" s="25" t="s">
        <v>150</v>
      </c>
      <c r="E124" s="18" t="s">
        <v>40</v>
      </c>
      <c r="F124" s="19">
        <v>396.9</v>
      </c>
      <c r="G124" s="19"/>
      <c r="H124" s="20">
        <f t="shared" ref="H124:H125" si="16">ROUND(G124+(G124*$I$9),2)</f>
        <v>0</v>
      </c>
      <c r="I124" s="21">
        <f t="shared" ref="I124:I125" si="17">ROUND(H124*F124,2)</f>
        <v>0</v>
      </c>
    </row>
    <row r="125" spans="1:9" s="26" customFormat="1" ht="24" x14ac:dyDescent="0.2">
      <c r="A125" s="22" t="s">
        <v>320</v>
      </c>
      <c r="B125" s="23" t="s">
        <v>18</v>
      </c>
      <c r="C125" s="30" t="s">
        <v>151</v>
      </c>
      <c r="D125" s="25" t="s">
        <v>152</v>
      </c>
      <c r="E125" s="18" t="s">
        <v>40</v>
      </c>
      <c r="F125" s="19">
        <v>318.77999999999997</v>
      </c>
      <c r="G125" s="19"/>
      <c r="H125" s="20">
        <f t="shared" si="16"/>
        <v>0</v>
      </c>
      <c r="I125" s="21">
        <f t="shared" si="17"/>
        <v>0</v>
      </c>
    </row>
    <row r="126" spans="1:9" s="26" customFormat="1" ht="24" x14ac:dyDescent="0.2">
      <c r="A126" s="22" t="s">
        <v>321</v>
      </c>
      <c r="B126" s="23" t="s">
        <v>18</v>
      </c>
      <c r="C126" s="29" t="s">
        <v>145</v>
      </c>
      <c r="D126" s="25" t="s">
        <v>146</v>
      </c>
      <c r="E126" s="18" t="s">
        <v>40</v>
      </c>
      <c r="F126" s="19">
        <v>409.5</v>
      </c>
      <c r="G126" s="19"/>
      <c r="H126" s="20">
        <f>ROUND(G126+(G126*$I$9),2)</f>
        <v>0</v>
      </c>
      <c r="I126" s="21">
        <f>ROUND(H126*F126,2)</f>
        <v>0</v>
      </c>
    </row>
    <row r="127" spans="1:9" s="26" customFormat="1" ht="24" x14ac:dyDescent="0.2">
      <c r="A127" s="22" t="s">
        <v>322</v>
      </c>
      <c r="B127" s="23" t="s">
        <v>18</v>
      </c>
      <c r="C127" s="30" t="s">
        <v>147</v>
      </c>
      <c r="D127" s="25" t="s">
        <v>148</v>
      </c>
      <c r="E127" s="18" t="s">
        <v>40</v>
      </c>
      <c r="F127" s="19">
        <v>318.77999999999997</v>
      </c>
      <c r="G127" s="19"/>
      <c r="H127" s="20">
        <f t="shared" ref="H127:H128" si="18">ROUND(G127+(G127*$I$9),2)</f>
        <v>0</v>
      </c>
      <c r="I127" s="21">
        <f t="shared" ref="I127:I128" si="19">ROUND(H127*F127,2)</f>
        <v>0</v>
      </c>
    </row>
    <row r="128" spans="1:9" s="26" customFormat="1" ht="24" x14ac:dyDescent="0.2">
      <c r="A128" s="22" t="s">
        <v>323</v>
      </c>
      <c r="B128" s="23" t="s">
        <v>18</v>
      </c>
      <c r="C128" s="27" t="s">
        <v>155</v>
      </c>
      <c r="D128" s="25" t="s">
        <v>156</v>
      </c>
      <c r="E128" s="18" t="s">
        <v>40</v>
      </c>
      <c r="F128" s="19">
        <v>12.6</v>
      </c>
      <c r="G128" s="19"/>
      <c r="H128" s="20">
        <f t="shared" si="18"/>
        <v>0</v>
      </c>
      <c r="I128" s="21">
        <f t="shared" si="19"/>
        <v>0</v>
      </c>
    </row>
    <row r="129" spans="1:9" s="26" customFormat="1" ht="15" x14ac:dyDescent="0.2">
      <c r="A129" s="83" t="s">
        <v>325</v>
      </c>
      <c r="B129" s="84"/>
      <c r="C129" s="84"/>
      <c r="D129" s="84"/>
      <c r="E129" s="84"/>
      <c r="F129" s="84"/>
      <c r="G129" s="84"/>
      <c r="H129" s="84"/>
      <c r="I129" s="21">
        <f>SUM(I122:I128)</f>
        <v>0</v>
      </c>
    </row>
    <row r="130" spans="1:9" s="26" customFormat="1" ht="15" x14ac:dyDescent="0.2">
      <c r="A130" s="69"/>
      <c r="B130" s="70"/>
      <c r="C130" s="70"/>
      <c r="D130" s="70"/>
      <c r="E130" s="70"/>
      <c r="F130" s="70"/>
      <c r="G130" s="70"/>
      <c r="H130" s="70"/>
      <c r="I130" s="21"/>
    </row>
    <row r="131" spans="1:9" s="26" customFormat="1" ht="15" x14ac:dyDescent="0.2">
      <c r="A131" s="55">
        <v>10</v>
      </c>
      <c r="B131" s="56"/>
      <c r="C131" s="57"/>
      <c r="D131" s="58" t="s">
        <v>247</v>
      </c>
      <c r="E131" s="59"/>
      <c r="F131" s="60"/>
      <c r="G131" s="60"/>
      <c r="H131" s="61"/>
      <c r="I131" s="62"/>
    </row>
    <row r="132" spans="1:9" s="26" customFormat="1" ht="36" x14ac:dyDescent="0.2">
      <c r="A132" s="22" t="s">
        <v>326</v>
      </c>
      <c r="B132" s="23" t="s">
        <v>18</v>
      </c>
      <c r="C132" s="29" t="s">
        <v>173</v>
      </c>
      <c r="D132" s="25" t="s">
        <v>174</v>
      </c>
      <c r="E132" s="18" t="s">
        <v>96</v>
      </c>
      <c r="F132" s="19">
        <v>1</v>
      </c>
      <c r="G132" s="19"/>
      <c r="H132" s="20">
        <f>ROUND(G132+(G132*$I$9),2)</f>
        <v>0</v>
      </c>
      <c r="I132" s="21">
        <f>ROUND(H132*F132,2)</f>
        <v>0</v>
      </c>
    </row>
    <row r="133" spans="1:9" s="26" customFormat="1" ht="36" x14ac:dyDescent="0.2">
      <c r="A133" s="22" t="s">
        <v>327</v>
      </c>
      <c r="B133" s="23" t="s">
        <v>18</v>
      </c>
      <c r="C133" s="29" t="s">
        <v>171</v>
      </c>
      <c r="D133" s="25" t="s">
        <v>172</v>
      </c>
      <c r="E133" s="18" t="s">
        <v>96</v>
      </c>
      <c r="F133" s="19">
        <v>1</v>
      </c>
      <c r="G133" s="19"/>
      <c r="H133" s="20">
        <f>ROUND(G133+(G133*$I$9),2)</f>
        <v>0</v>
      </c>
      <c r="I133" s="21">
        <f>ROUND(H133*F133,2)</f>
        <v>0</v>
      </c>
    </row>
    <row r="134" spans="1:9" s="26" customFormat="1" ht="36" x14ac:dyDescent="0.2">
      <c r="A134" s="22" t="s">
        <v>328</v>
      </c>
      <c r="B134" s="23" t="s">
        <v>18</v>
      </c>
      <c r="C134" s="30" t="s">
        <v>225</v>
      </c>
      <c r="D134" s="25" t="s">
        <v>226</v>
      </c>
      <c r="E134" s="18" t="s">
        <v>96</v>
      </c>
      <c r="F134" s="19">
        <v>1</v>
      </c>
      <c r="G134" s="19"/>
      <c r="H134" s="20">
        <f t="shared" ref="H134:H140" si="20">ROUND(G134+(G134*$I$9),2)</f>
        <v>0</v>
      </c>
      <c r="I134" s="21">
        <f t="shared" ref="I134:I140" si="21">ROUND(H134*F134,2)</f>
        <v>0</v>
      </c>
    </row>
    <row r="135" spans="1:9" s="26" customFormat="1" ht="36" x14ac:dyDescent="0.2">
      <c r="A135" s="22" t="s">
        <v>332</v>
      </c>
      <c r="B135" s="23" t="s">
        <v>18</v>
      </c>
      <c r="C135" s="30" t="s">
        <v>137</v>
      </c>
      <c r="D135" s="25" t="s">
        <v>138</v>
      </c>
      <c r="E135" s="18" t="s">
        <v>97</v>
      </c>
      <c r="F135" s="19">
        <v>5</v>
      </c>
      <c r="G135" s="19"/>
      <c r="H135" s="20">
        <f t="shared" si="20"/>
        <v>0</v>
      </c>
      <c r="I135" s="21">
        <f t="shared" si="21"/>
        <v>0</v>
      </c>
    </row>
    <row r="136" spans="1:9" s="26" customFormat="1" ht="15" x14ac:dyDescent="0.2">
      <c r="A136" s="22" t="s">
        <v>333</v>
      </c>
      <c r="B136" s="23" t="s">
        <v>18</v>
      </c>
      <c r="C136" s="30" t="s">
        <v>259</v>
      </c>
      <c r="D136" s="25" t="s">
        <v>260</v>
      </c>
      <c r="E136" s="18" t="s">
        <v>258</v>
      </c>
      <c r="F136" s="19">
        <v>3</v>
      </c>
      <c r="G136" s="19"/>
      <c r="H136" s="20">
        <f t="shared" si="20"/>
        <v>0</v>
      </c>
      <c r="I136" s="21">
        <f t="shared" si="21"/>
        <v>0</v>
      </c>
    </row>
    <row r="137" spans="1:9" s="26" customFormat="1" ht="36" x14ac:dyDescent="0.2">
      <c r="A137" s="22" t="s">
        <v>368</v>
      </c>
      <c r="B137" s="23" t="s">
        <v>33</v>
      </c>
      <c r="C137" s="30">
        <v>97328</v>
      </c>
      <c r="D137" s="25" t="s">
        <v>89</v>
      </c>
      <c r="E137" s="18" t="s">
        <v>29</v>
      </c>
      <c r="F137" s="19">
        <v>48</v>
      </c>
      <c r="G137" s="19"/>
      <c r="H137" s="20">
        <f t="shared" si="20"/>
        <v>0</v>
      </c>
      <c r="I137" s="21">
        <f t="shared" si="21"/>
        <v>0</v>
      </c>
    </row>
    <row r="138" spans="1:9" s="26" customFormat="1" ht="36" x14ac:dyDescent="0.2">
      <c r="A138" s="22" t="s">
        <v>369</v>
      </c>
      <c r="B138" s="23" t="s">
        <v>33</v>
      </c>
      <c r="C138" s="30">
        <v>97327</v>
      </c>
      <c r="D138" s="25" t="s">
        <v>88</v>
      </c>
      <c r="E138" s="18" t="s">
        <v>29</v>
      </c>
      <c r="F138" s="19">
        <v>55</v>
      </c>
      <c r="G138" s="19"/>
      <c r="H138" s="20">
        <f t="shared" si="20"/>
        <v>0</v>
      </c>
      <c r="I138" s="21">
        <f t="shared" si="21"/>
        <v>0</v>
      </c>
    </row>
    <row r="139" spans="1:9" s="26" customFormat="1" ht="24" x14ac:dyDescent="0.2">
      <c r="A139" s="22" t="s">
        <v>370</v>
      </c>
      <c r="B139" s="23" t="s">
        <v>18</v>
      </c>
      <c r="C139" s="30" t="s">
        <v>250</v>
      </c>
      <c r="D139" s="25" t="s">
        <v>251</v>
      </c>
      <c r="E139" s="18" t="s">
        <v>97</v>
      </c>
      <c r="F139" s="19">
        <v>103</v>
      </c>
      <c r="G139" s="19"/>
      <c r="H139" s="20">
        <f t="shared" si="20"/>
        <v>0</v>
      </c>
      <c r="I139" s="21">
        <f t="shared" si="21"/>
        <v>0</v>
      </c>
    </row>
    <row r="140" spans="1:9" s="26" customFormat="1" ht="36" x14ac:dyDescent="0.2">
      <c r="A140" s="22" t="s">
        <v>371</v>
      </c>
      <c r="B140" s="23" t="s">
        <v>18</v>
      </c>
      <c r="C140" s="30" t="s">
        <v>248</v>
      </c>
      <c r="D140" s="25" t="s">
        <v>249</v>
      </c>
      <c r="E140" s="18" t="s">
        <v>97</v>
      </c>
      <c r="F140" s="19">
        <v>103</v>
      </c>
      <c r="G140" s="19"/>
      <c r="H140" s="20">
        <f t="shared" si="20"/>
        <v>0</v>
      </c>
      <c r="I140" s="21">
        <f t="shared" si="21"/>
        <v>0</v>
      </c>
    </row>
    <row r="141" spans="1:9" s="26" customFormat="1" ht="15" x14ac:dyDescent="0.2">
      <c r="A141" s="83" t="s">
        <v>324</v>
      </c>
      <c r="B141" s="84"/>
      <c r="C141" s="84"/>
      <c r="D141" s="84"/>
      <c r="E141" s="84"/>
      <c r="F141" s="84"/>
      <c r="G141" s="84"/>
      <c r="H141" s="84"/>
      <c r="I141" s="21">
        <f>SUM(I132:I140)</f>
        <v>0</v>
      </c>
    </row>
    <row r="142" spans="1:9" s="26" customFormat="1" ht="15" x14ac:dyDescent="0.2">
      <c r="A142" s="69"/>
      <c r="B142" s="70"/>
      <c r="C142" s="70"/>
      <c r="D142" s="70"/>
      <c r="E142" s="70"/>
      <c r="F142" s="70"/>
      <c r="G142" s="70"/>
      <c r="H142" s="70"/>
      <c r="I142" s="21"/>
    </row>
    <row r="143" spans="1:9" s="26" customFormat="1" ht="15" x14ac:dyDescent="0.2">
      <c r="A143" s="55">
        <v>11</v>
      </c>
      <c r="B143" s="56"/>
      <c r="C143" s="57"/>
      <c r="D143" s="58" t="s">
        <v>355</v>
      </c>
      <c r="E143" s="59"/>
      <c r="F143" s="60"/>
      <c r="G143" s="60"/>
      <c r="H143" s="61"/>
      <c r="I143" s="62"/>
    </row>
    <row r="144" spans="1:9" s="26" customFormat="1" ht="15" x14ac:dyDescent="0.2">
      <c r="A144" s="22" t="s">
        <v>356</v>
      </c>
      <c r="B144" s="23" t="s">
        <v>18</v>
      </c>
      <c r="C144" s="29" t="s">
        <v>261</v>
      </c>
      <c r="D144" s="25" t="s">
        <v>262</v>
      </c>
      <c r="E144" s="18" t="s">
        <v>258</v>
      </c>
      <c r="F144" s="19">
        <v>2</v>
      </c>
      <c r="G144" s="19"/>
      <c r="H144" s="20">
        <f>ROUND(G144+(G144*$I$9),2)</f>
        <v>0</v>
      </c>
      <c r="I144" s="21">
        <f>ROUND(H144*F144,2)</f>
        <v>0</v>
      </c>
    </row>
    <row r="145" spans="1:239" s="26" customFormat="1" ht="15" x14ac:dyDescent="0.2">
      <c r="A145" s="22" t="s">
        <v>357</v>
      </c>
      <c r="B145" s="23" t="s">
        <v>18</v>
      </c>
      <c r="C145" s="29" t="s">
        <v>221</v>
      </c>
      <c r="D145" s="25" t="s">
        <v>222</v>
      </c>
      <c r="E145" s="18" t="s">
        <v>37</v>
      </c>
      <c r="F145" s="19">
        <v>5</v>
      </c>
      <c r="G145" s="19"/>
      <c r="H145" s="20">
        <f>ROUND(G145+(G145*$I$9),2)</f>
        <v>0</v>
      </c>
      <c r="I145" s="21">
        <f>ROUND(H145*F145,2)</f>
        <v>0</v>
      </c>
    </row>
    <row r="146" spans="1:239" s="26" customFormat="1" ht="24" x14ac:dyDescent="0.2">
      <c r="A146" s="22" t="s">
        <v>358</v>
      </c>
      <c r="B146" s="23" t="s">
        <v>18</v>
      </c>
      <c r="C146" s="30" t="s">
        <v>229</v>
      </c>
      <c r="D146" s="25" t="s">
        <v>230</v>
      </c>
      <c r="E146" s="18" t="s">
        <v>96</v>
      </c>
      <c r="F146" s="19">
        <v>1</v>
      </c>
      <c r="G146" s="19"/>
      <c r="H146" s="20">
        <f t="shared" ref="H146:H155" si="22">ROUND(G146+(G146*$I$9),2)</f>
        <v>0</v>
      </c>
      <c r="I146" s="21">
        <f t="shared" ref="I146:I155" si="23">ROUND(H146*F146,2)</f>
        <v>0</v>
      </c>
    </row>
    <row r="147" spans="1:239" s="26" customFormat="1" ht="24" x14ac:dyDescent="0.2">
      <c r="A147" s="22" t="s">
        <v>359</v>
      </c>
      <c r="B147" s="23" t="s">
        <v>18</v>
      </c>
      <c r="C147" s="30" t="s">
        <v>231</v>
      </c>
      <c r="D147" s="25" t="s">
        <v>232</v>
      </c>
      <c r="E147" s="18" t="s">
        <v>96</v>
      </c>
      <c r="F147" s="19">
        <v>2</v>
      </c>
      <c r="G147" s="19"/>
      <c r="H147" s="20">
        <f t="shared" si="22"/>
        <v>0</v>
      </c>
      <c r="I147" s="21">
        <f t="shared" si="23"/>
        <v>0</v>
      </c>
    </row>
    <row r="148" spans="1:239" s="26" customFormat="1" ht="24" x14ac:dyDescent="0.2">
      <c r="A148" s="22" t="s">
        <v>360</v>
      </c>
      <c r="B148" s="23" t="s">
        <v>18</v>
      </c>
      <c r="C148" s="30" t="s">
        <v>233</v>
      </c>
      <c r="D148" s="25" t="s">
        <v>234</v>
      </c>
      <c r="E148" s="18" t="s">
        <v>96</v>
      </c>
      <c r="F148" s="19">
        <v>3</v>
      </c>
      <c r="G148" s="19"/>
      <c r="H148" s="20">
        <f t="shared" si="22"/>
        <v>0</v>
      </c>
      <c r="I148" s="21">
        <f t="shared" si="23"/>
        <v>0</v>
      </c>
    </row>
    <row r="149" spans="1:239" s="26" customFormat="1" ht="24" x14ac:dyDescent="0.2">
      <c r="A149" s="22" t="s">
        <v>361</v>
      </c>
      <c r="B149" s="23" t="s">
        <v>18</v>
      </c>
      <c r="C149" s="30" t="s">
        <v>237</v>
      </c>
      <c r="D149" s="25" t="s">
        <v>238</v>
      </c>
      <c r="E149" s="18" t="s">
        <v>96</v>
      </c>
      <c r="F149" s="19">
        <v>2</v>
      </c>
      <c r="G149" s="19"/>
      <c r="H149" s="20">
        <f t="shared" si="22"/>
        <v>0</v>
      </c>
      <c r="I149" s="21">
        <f t="shared" si="23"/>
        <v>0</v>
      </c>
    </row>
    <row r="150" spans="1:239" s="26" customFormat="1" ht="24" x14ac:dyDescent="0.2">
      <c r="A150" s="22" t="s">
        <v>362</v>
      </c>
      <c r="B150" s="23" t="s">
        <v>18</v>
      </c>
      <c r="C150" s="30" t="s">
        <v>239</v>
      </c>
      <c r="D150" s="25" t="s">
        <v>240</v>
      </c>
      <c r="E150" s="18" t="s">
        <v>96</v>
      </c>
      <c r="F150" s="19">
        <v>2</v>
      </c>
      <c r="G150" s="19"/>
      <c r="H150" s="20">
        <f t="shared" si="22"/>
        <v>0</v>
      </c>
      <c r="I150" s="21">
        <f t="shared" si="23"/>
        <v>0</v>
      </c>
    </row>
    <row r="151" spans="1:239" s="26" customFormat="1" ht="24" x14ac:dyDescent="0.2">
      <c r="A151" s="22" t="s">
        <v>363</v>
      </c>
      <c r="B151" s="23" t="s">
        <v>18</v>
      </c>
      <c r="C151" s="30" t="s">
        <v>241</v>
      </c>
      <c r="D151" s="25" t="s">
        <v>242</v>
      </c>
      <c r="E151" s="18" t="s">
        <v>96</v>
      </c>
      <c r="F151" s="19">
        <v>1</v>
      </c>
      <c r="G151" s="19"/>
      <c r="H151" s="20">
        <f t="shared" si="22"/>
        <v>0</v>
      </c>
      <c r="I151" s="21">
        <f t="shared" si="23"/>
        <v>0</v>
      </c>
    </row>
    <row r="152" spans="1:239" s="26" customFormat="1" ht="24" x14ac:dyDescent="0.2">
      <c r="A152" s="22" t="s">
        <v>364</v>
      </c>
      <c r="B152" s="23" t="s">
        <v>18</v>
      </c>
      <c r="C152" s="30" t="s">
        <v>235</v>
      </c>
      <c r="D152" s="25" t="s">
        <v>236</v>
      </c>
      <c r="E152" s="18" t="s">
        <v>96</v>
      </c>
      <c r="F152" s="19">
        <v>3</v>
      </c>
      <c r="G152" s="19"/>
      <c r="H152" s="20">
        <f t="shared" si="22"/>
        <v>0</v>
      </c>
      <c r="I152" s="21">
        <f t="shared" si="23"/>
        <v>0</v>
      </c>
    </row>
    <row r="153" spans="1:239" s="26" customFormat="1" ht="24" x14ac:dyDescent="0.2">
      <c r="A153" s="22" t="s">
        <v>365</v>
      </c>
      <c r="B153" s="23" t="s">
        <v>18</v>
      </c>
      <c r="C153" s="30" t="s">
        <v>227</v>
      </c>
      <c r="D153" s="25" t="s">
        <v>228</v>
      </c>
      <c r="E153" s="18" t="s">
        <v>96</v>
      </c>
      <c r="F153" s="19">
        <v>5</v>
      </c>
      <c r="G153" s="19"/>
      <c r="H153" s="20">
        <f t="shared" si="22"/>
        <v>0</v>
      </c>
      <c r="I153" s="21">
        <f t="shared" si="23"/>
        <v>0</v>
      </c>
    </row>
    <row r="154" spans="1:239" s="26" customFormat="1" ht="15" x14ac:dyDescent="0.2">
      <c r="A154" s="22" t="s">
        <v>366</v>
      </c>
      <c r="B154" s="23" t="s">
        <v>18</v>
      </c>
      <c r="C154" s="30" t="s">
        <v>219</v>
      </c>
      <c r="D154" s="25" t="s">
        <v>220</v>
      </c>
      <c r="E154" s="18" t="s">
        <v>37</v>
      </c>
      <c r="F154" s="19">
        <v>5</v>
      </c>
      <c r="G154" s="19"/>
      <c r="H154" s="20">
        <f t="shared" si="22"/>
        <v>0</v>
      </c>
      <c r="I154" s="21">
        <f t="shared" si="23"/>
        <v>0</v>
      </c>
    </row>
    <row r="155" spans="1:239" s="26" customFormat="1" ht="24" x14ac:dyDescent="0.2">
      <c r="A155" s="22" t="s">
        <v>367</v>
      </c>
      <c r="B155" s="23" t="s">
        <v>18</v>
      </c>
      <c r="C155" s="30" t="s">
        <v>223</v>
      </c>
      <c r="D155" s="25" t="s">
        <v>224</v>
      </c>
      <c r="E155" s="18" t="s">
        <v>96</v>
      </c>
      <c r="F155" s="19">
        <v>8</v>
      </c>
      <c r="G155" s="19"/>
      <c r="H155" s="20">
        <f t="shared" si="22"/>
        <v>0</v>
      </c>
      <c r="I155" s="21">
        <f t="shared" si="23"/>
        <v>0</v>
      </c>
    </row>
    <row r="156" spans="1:239" s="26" customFormat="1" ht="15" x14ac:dyDescent="0.2">
      <c r="A156" s="83" t="s">
        <v>324</v>
      </c>
      <c r="B156" s="84"/>
      <c r="C156" s="84"/>
      <c r="D156" s="84"/>
      <c r="E156" s="84"/>
      <c r="F156" s="84"/>
      <c r="G156" s="84"/>
      <c r="H156" s="84"/>
      <c r="I156" s="21">
        <f>SUM(I144:I155)</f>
        <v>0</v>
      </c>
    </row>
    <row r="157" spans="1:239" s="26" customFormat="1" ht="15.75" thickBot="1" x14ac:dyDescent="0.25">
      <c r="A157" s="69"/>
      <c r="B157" s="70"/>
      <c r="C157" s="70"/>
      <c r="D157" s="70"/>
      <c r="E157" s="70"/>
      <c r="F157" s="70"/>
      <c r="G157" s="70"/>
      <c r="H157" s="70"/>
      <c r="I157" s="21"/>
    </row>
    <row r="158" spans="1:239" ht="18.75" thickBot="1" x14ac:dyDescent="0.25">
      <c r="A158" s="77" t="s">
        <v>329</v>
      </c>
      <c r="B158" s="78"/>
      <c r="C158" s="78"/>
      <c r="D158" s="78"/>
      <c r="E158" s="78"/>
      <c r="F158" s="78"/>
      <c r="G158" s="78"/>
      <c r="H158" s="78"/>
      <c r="I158" s="36">
        <f>I156+I141+I129+I119+I108+I101+I58+I45+I34+I25+I14</f>
        <v>0</v>
      </c>
      <c r="J158" s="33"/>
      <c r="K158" s="34"/>
      <c r="L158" s="35"/>
      <c r="M158" s="31"/>
      <c r="N158" s="31"/>
      <c r="O158" s="31"/>
      <c r="P158" s="31"/>
      <c r="Q158" s="32"/>
      <c r="R158" s="33"/>
      <c r="S158" s="34"/>
      <c r="T158" s="35"/>
      <c r="U158" s="31"/>
      <c r="V158" s="31"/>
      <c r="W158" s="31"/>
      <c r="X158" s="31"/>
      <c r="Y158" s="32"/>
      <c r="Z158" s="33"/>
      <c r="AA158" s="34"/>
      <c r="AB158" s="35"/>
      <c r="AC158" s="31"/>
      <c r="AD158" s="31"/>
      <c r="AE158" s="31"/>
      <c r="AF158" s="31"/>
      <c r="AG158" s="32"/>
      <c r="AH158" s="33"/>
      <c r="AI158" s="34"/>
      <c r="AJ158" s="35"/>
      <c r="AK158" s="31"/>
      <c r="AL158" s="31"/>
      <c r="AM158" s="31"/>
      <c r="AN158" s="31"/>
      <c r="AO158" s="32"/>
      <c r="AP158" s="33"/>
      <c r="AQ158" s="34"/>
      <c r="AR158" s="35"/>
      <c r="AS158" s="31"/>
      <c r="AT158" s="31"/>
      <c r="AU158" s="31"/>
      <c r="AV158" s="31"/>
      <c r="AW158" s="32"/>
      <c r="AX158" s="33"/>
      <c r="AY158" s="34"/>
      <c r="AZ158" s="35"/>
      <c r="BA158" s="31"/>
      <c r="BB158" s="31"/>
      <c r="BC158" s="31"/>
      <c r="BD158" s="31"/>
      <c r="BE158" s="32"/>
      <c r="BF158" s="33"/>
      <c r="BG158" s="34"/>
      <c r="BH158" s="35"/>
      <c r="BI158" s="31"/>
      <c r="BJ158" s="31"/>
      <c r="BK158" s="31"/>
      <c r="BL158" s="31"/>
      <c r="BM158" s="32"/>
      <c r="BN158" s="33"/>
      <c r="BO158" s="34"/>
      <c r="BP158" s="35"/>
      <c r="BQ158" s="31"/>
      <c r="BR158" s="31"/>
      <c r="BS158" s="31"/>
      <c r="BT158" s="31"/>
      <c r="BU158" s="32"/>
      <c r="BV158" s="33"/>
      <c r="BW158" s="34"/>
      <c r="BX158" s="35"/>
      <c r="BY158" s="31"/>
      <c r="BZ158" s="31"/>
      <c r="CA158" s="31"/>
      <c r="CB158" s="31"/>
      <c r="CC158" s="32"/>
      <c r="CD158" s="33"/>
      <c r="CE158" s="34"/>
      <c r="CF158" s="35"/>
      <c r="CG158" s="31"/>
      <c r="CH158" s="31"/>
      <c r="CI158" s="31"/>
      <c r="CJ158" s="31"/>
      <c r="CK158" s="32"/>
      <c r="CL158" s="33"/>
      <c r="CM158" s="34"/>
      <c r="CN158" s="35"/>
      <c r="CO158" s="31"/>
      <c r="CP158" s="31"/>
      <c r="CQ158" s="31"/>
      <c r="CR158" s="31"/>
      <c r="CS158" s="32"/>
      <c r="CT158" s="33"/>
      <c r="CU158" s="34"/>
      <c r="CV158" s="35"/>
      <c r="CW158" s="31"/>
      <c r="CX158" s="31"/>
      <c r="CY158" s="31"/>
      <c r="CZ158" s="31"/>
      <c r="DA158" s="32"/>
      <c r="DB158" s="33"/>
      <c r="DC158" s="34"/>
      <c r="DD158" s="35"/>
      <c r="DE158" s="31"/>
      <c r="DF158" s="31"/>
      <c r="DG158" s="31"/>
      <c r="DH158" s="31"/>
      <c r="DI158" s="32"/>
      <c r="DJ158" s="33"/>
      <c r="DK158" s="34"/>
      <c r="DL158" s="35"/>
      <c r="DM158" s="31"/>
      <c r="DN158" s="31"/>
      <c r="DO158" s="31"/>
      <c r="DP158" s="31"/>
      <c r="DQ158" s="32"/>
      <c r="DR158" s="33"/>
      <c r="DS158" s="34"/>
      <c r="DT158" s="35"/>
      <c r="DU158" s="31"/>
      <c r="DV158" s="31"/>
      <c r="DW158" s="31"/>
      <c r="DX158" s="31"/>
      <c r="DY158" s="32"/>
      <c r="DZ158" s="33"/>
      <c r="EA158" s="34"/>
      <c r="EB158" s="35"/>
      <c r="EC158" s="31"/>
      <c r="ED158" s="31"/>
      <c r="EE158" s="31"/>
      <c r="EF158" s="31"/>
      <c r="EG158" s="32"/>
      <c r="EH158" s="33"/>
      <c r="EI158" s="34"/>
      <c r="EJ158" s="35"/>
      <c r="EK158" s="31"/>
      <c r="EL158" s="31"/>
      <c r="EM158" s="31"/>
      <c r="EN158" s="31"/>
      <c r="EO158" s="32"/>
      <c r="EP158" s="33"/>
      <c r="EQ158" s="34"/>
      <c r="ER158" s="35"/>
      <c r="ES158" s="31"/>
      <c r="ET158" s="31"/>
      <c r="EU158" s="31"/>
      <c r="EV158" s="31"/>
      <c r="EW158" s="32"/>
      <c r="EX158" s="33"/>
      <c r="EY158" s="34"/>
      <c r="EZ158" s="35"/>
      <c r="FA158" s="31"/>
      <c r="FB158" s="31"/>
      <c r="FC158" s="31"/>
      <c r="FD158" s="31"/>
      <c r="FE158" s="32"/>
      <c r="FF158" s="33"/>
      <c r="FG158" s="34"/>
      <c r="FH158" s="35"/>
      <c r="FI158" s="31"/>
      <c r="FJ158" s="31"/>
      <c r="FK158" s="31"/>
      <c r="FL158" s="31"/>
      <c r="FM158" s="32"/>
      <c r="FN158" s="33"/>
      <c r="FO158" s="34"/>
      <c r="FP158" s="35"/>
      <c r="FQ158" s="31"/>
      <c r="FR158" s="31"/>
      <c r="FS158" s="31"/>
      <c r="FT158" s="31"/>
      <c r="FU158" s="32"/>
      <c r="FV158" s="33"/>
      <c r="FW158" s="34"/>
      <c r="FX158" s="35"/>
      <c r="FY158" s="31"/>
      <c r="FZ158" s="31"/>
      <c r="GA158" s="31"/>
      <c r="GB158" s="31"/>
      <c r="GC158" s="32"/>
      <c r="GD158" s="33"/>
      <c r="GE158" s="34"/>
      <c r="GF158" s="35"/>
      <c r="GG158" s="31"/>
      <c r="GH158" s="31"/>
      <c r="GI158" s="31"/>
      <c r="GJ158" s="31"/>
      <c r="GK158" s="32"/>
      <c r="GL158" s="33"/>
      <c r="GM158" s="34"/>
      <c r="GN158" s="35"/>
      <c r="GO158" s="31"/>
      <c r="GP158" s="31"/>
      <c r="GQ158" s="31"/>
      <c r="GR158" s="31"/>
      <c r="GS158" s="32"/>
      <c r="GT158" s="33"/>
      <c r="GU158" s="34"/>
      <c r="GV158" s="35"/>
      <c r="GW158" s="31"/>
      <c r="GX158" s="31"/>
      <c r="GY158" s="31"/>
      <c r="GZ158" s="31"/>
      <c r="HA158" s="32"/>
      <c r="HB158" s="33"/>
      <c r="HC158" s="34"/>
      <c r="HD158" s="35"/>
      <c r="HE158" s="31"/>
      <c r="HF158" s="31"/>
      <c r="HG158" s="31"/>
      <c r="HH158" s="31"/>
      <c r="HI158" s="32"/>
      <c r="HJ158" s="33"/>
      <c r="HK158" s="34"/>
      <c r="HL158" s="35"/>
      <c r="HM158" s="31"/>
      <c r="HN158" s="31"/>
      <c r="HO158" s="31"/>
      <c r="HP158" s="31"/>
      <c r="HQ158" s="32"/>
      <c r="HR158" s="33"/>
      <c r="HS158" s="34"/>
      <c r="HT158" s="35"/>
      <c r="HU158" s="31"/>
      <c r="HV158" s="31"/>
      <c r="HW158" s="31"/>
      <c r="HX158" s="31"/>
      <c r="HY158" s="32"/>
      <c r="HZ158" s="33"/>
      <c r="IA158" s="34"/>
      <c r="IB158" s="35"/>
      <c r="IC158" s="31"/>
      <c r="ID158" s="31"/>
      <c r="IE158" s="31"/>
    </row>
    <row r="159" spans="1:239" ht="18.75" thickBot="1" x14ac:dyDescent="0.25">
      <c r="A159" s="77" t="s">
        <v>48</v>
      </c>
      <c r="B159" s="78"/>
      <c r="C159" s="78"/>
      <c r="D159" s="78"/>
      <c r="E159" s="78"/>
      <c r="F159" s="78"/>
      <c r="G159" s="78"/>
      <c r="H159" s="78"/>
      <c r="I159" s="36">
        <f>I158</f>
        <v>0</v>
      </c>
    </row>
    <row r="160" spans="1:239" ht="11.25" customHeight="1" x14ac:dyDescent="0.2">
      <c r="A160" s="37"/>
      <c r="B160" s="38"/>
      <c r="C160" s="79"/>
      <c r="D160" s="79"/>
      <c r="E160" s="68"/>
      <c r="F160" s="79"/>
      <c r="G160" s="79"/>
      <c r="H160" s="79"/>
      <c r="I160" s="80"/>
    </row>
    <row r="161" spans="1:9" ht="18" customHeight="1" x14ac:dyDescent="0.2">
      <c r="A161" s="39"/>
      <c r="B161" s="40"/>
      <c r="C161" s="5"/>
      <c r="D161" s="5"/>
      <c r="E161" s="41"/>
      <c r="F161" s="5"/>
      <c r="G161" s="5"/>
      <c r="H161" s="42"/>
      <c r="I161" s="43"/>
    </row>
    <row r="162" spans="1:9" x14ac:dyDescent="0.2">
      <c r="A162" s="44"/>
      <c r="B162" s="5"/>
      <c r="C162" s="41"/>
      <c r="D162" s="41" t="s">
        <v>49</v>
      </c>
      <c r="E162" s="81"/>
      <c r="F162" s="81"/>
      <c r="G162" s="81"/>
      <c r="H162" s="5"/>
      <c r="I162" s="43"/>
    </row>
    <row r="163" spans="1:9" ht="23.25" customHeight="1" x14ac:dyDescent="0.2">
      <c r="A163" s="44"/>
      <c r="B163" s="5"/>
      <c r="C163" s="71"/>
      <c r="D163" s="71" t="s">
        <v>56</v>
      </c>
      <c r="E163" s="82" t="s">
        <v>50</v>
      </c>
      <c r="F163" s="82"/>
      <c r="G163" s="82"/>
      <c r="H163" s="40"/>
      <c r="I163" s="45"/>
    </row>
    <row r="164" spans="1:9" ht="20.25" customHeight="1" x14ac:dyDescent="0.2">
      <c r="A164" s="44"/>
      <c r="B164" s="5"/>
      <c r="C164" s="71"/>
      <c r="D164" s="71" t="s">
        <v>51</v>
      </c>
      <c r="E164" s="75" t="s">
        <v>52</v>
      </c>
      <c r="F164" s="75"/>
      <c r="G164" s="75"/>
      <c r="H164" s="40"/>
      <c r="I164" s="45"/>
    </row>
    <row r="165" spans="1:9" ht="12" customHeight="1" x14ac:dyDescent="0.2">
      <c r="A165" s="44"/>
      <c r="B165" s="5"/>
      <c r="C165" s="71"/>
      <c r="D165" s="71" t="s">
        <v>60</v>
      </c>
      <c r="E165" s="5"/>
      <c r="F165" s="5"/>
      <c r="G165" s="40"/>
      <c r="H165" s="40"/>
      <c r="I165" s="45"/>
    </row>
    <row r="166" spans="1:9" ht="20.25" customHeight="1" thickBot="1" x14ac:dyDescent="0.25">
      <c r="A166" s="53"/>
      <c r="B166" s="54"/>
      <c r="C166" s="54"/>
      <c r="D166" s="54"/>
      <c r="E166" s="54"/>
      <c r="F166" s="54"/>
      <c r="G166" s="50"/>
      <c r="H166" s="50"/>
      <c r="I166" s="51"/>
    </row>
    <row r="167" spans="1:9" ht="20.25" customHeight="1" x14ac:dyDescent="0.2">
      <c r="A167" s="44"/>
      <c r="B167" s="5"/>
      <c r="C167" s="71"/>
      <c r="D167" s="46"/>
      <c r="E167" s="47"/>
      <c r="F167" s="48"/>
      <c r="G167" s="48"/>
      <c r="H167" s="40"/>
      <c r="I167" s="45"/>
    </row>
    <row r="168" spans="1:9" ht="20.25" customHeight="1" thickBot="1" x14ac:dyDescent="0.25">
      <c r="A168" s="49"/>
      <c r="B168" s="50"/>
      <c r="C168" s="76"/>
      <c r="D168" s="76"/>
      <c r="E168" s="67"/>
      <c r="F168" s="76"/>
      <c r="G168" s="76"/>
      <c r="H168" s="67"/>
      <c r="I168" s="51"/>
    </row>
    <row r="169" spans="1:9" ht="4.5" customHeight="1" x14ac:dyDescent="0.2"/>
  </sheetData>
  <mergeCells count="33">
    <mergeCell ref="A1:C1"/>
    <mergeCell ref="D1:I1"/>
    <mergeCell ref="A2:I2"/>
    <mergeCell ref="A3:I3"/>
    <mergeCell ref="A5:F5"/>
    <mergeCell ref="G5:I5"/>
    <mergeCell ref="A6:E6"/>
    <mergeCell ref="G6:I6"/>
    <mergeCell ref="A7:E7"/>
    <mergeCell ref="F7:I7"/>
    <mergeCell ref="A8:E8"/>
    <mergeCell ref="F8:G9"/>
    <mergeCell ref="A156:H156"/>
    <mergeCell ref="A10:I10"/>
    <mergeCell ref="A14:H14"/>
    <mergeCell ref="A25:H25"/>
    <mergeCell ref="A34:H34"/>
    <mergeCell ref="A45:H45"/>
    <mergeCell ref="A58:H58"/>
    <mergeCell ref="A101:H101"/>
    <mergeCell ref="A108:H108"/>
    <mergeCell ref="A119:H119"/>
    <mergeCell ref="A129:H129"/>
    <mergeCell ref="A141:H141"/>
    <mergeCell ref="E164:G164"/>
    <mergeCell ref="C168:D168"/>
    <mergeCell ref="F168:G168"/>
    <mergeCell ref="A158:H158"/>
    <mergeCell ref="A159:H159"/>
    <mergeCell ref="C160:D160"/>
    <mergeCell ref="F160:I160"/>
    <mergeCell ref="E162:G162"/>
    <mergeCell ref="E163:G163"/>
  </mergeCells>
  <dataValidations count="1">
    <dataValidation type="list" allowBlank="1" showInputMessage="1" showErrorMessage="1" sqref="B122:B128 B28:B33 B37:B44 B48:B57 B61:B100 B111:B118 B104:B107 B132:B140 B17:B24 B13 B144:B155">
      <formula1>$Q$6:$Q$8</formula1>
    </dataValidation>
  </dataValidations>
  <pageMargins left="0.511811024" right="0.511811024" top="0.78740157499999996" bottom="0.78740157499999996" header="0.31496062000000002" footer="0.31496062000000002"/>
  <pageSetup paperSize="9" orientation="portrait" r:id="rId1"/>
  <headerFooter>
    <oddFooter>Página &amp;P de &amp;N</oddFooter>
  </headerFooter>
  <drawing r:id="rId2"/>
  <legacyDrawing r:id="rId3"/>
  <oleObjects>
    <mc:AlternateContent xmlns:mc="http://schemas.openxmlformats.org/markup-compatibility/2006">
      <mc:Choice Requires="x14">
        <oleObject shapeId="9217" r:id="rId4">
          <objectPr defaultSize="0" autoPict="0" r:id="rId5">
            <anchor moveWithCells="1" sizeWithCells="1">
              <from>
                <xdr:col>0</xdr:col>
                <xdr:colOff>219075</xdr:colOff>
                <xdr:row>0</xdr:row>
                <xdr:rowOff>85725</xdr:rowOff>
              </from>
              <to>
                <xdr:col>2</xdr:col>
                <xdr:colOff>495300</xdr:colOff>
                <xdr:row>1</xdr:row>
                <xdr:rowOff>0</xdr:rowOff>
              </to>
            </anchor>
          </objectPr>
        </oleObject>
      </mc:Choice>
      <mc:Fallback>
        <oleObject shapeId="9217"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Planilha (2)</vt:lpstr>
      <vt:lpstr>'Planilha (2)'!Area_de_impressao</vt:lpstr>
      <vt:lpstr>'Planilha (2)'!Titulos_de_impressao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Igor Cesar Lacerda Aranha Pereira (SEGOV)</dc:creator>
  <cp:lastModifiedBy>MAIS TI</cp:lastModifiedBy>
  <cp:lastPrinted>2024-11-04T12:40:57Z</cp:lastPrinted>
  <dcterms:created xsi:type="dcterms:W3CDTF">2024-03-04T16:59:15Z</dcterms:created>
  <dcterms:modified xsi:type="dcterms:W3CDTF">2024-11-14T19:25:52Z</dcterms:modified>
</cp:coreProperties>
</file>