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is TI\Downloads\"/>
    </mc:Choice>
  </mc:AlternateContent>
  <bookViews>
    <workbookView xWindow="0" yWindow="0" windowWidth="17250" windowHeight="6555"/>
  </bookViews>
  <sheets>
    <sheet name="Orçamento Completo - formatado" sheetId="11" r:id="rId1"/>
  </sheets>
  <definedNames>
    <definedName name="_xlnm._FilterDatabase" localSheetId="0" hidden="1">'Orçamento Completo - formatado'!$A$1:$I$8</definedName>
    <definedName name="_xlnm.Print_Area" localSheetId="0">'Orçamento Completo - formatado'!$A$1:$I$28</definedName>
    <definedName name="CONCATENAR">CONCATENATE(#REF!," ",#REF!)</definedName>
    <definedName name="NCOMPOSICOES">3</definedName>
    <definedName name="NCOTACOES">15</definedName>
    <definedName name="_xlnm.Print_Titles" localSheetId="0">'Orçamento Completo - formatado'!$1:$8</definedName>
  </definedNames>
  <calcPr calcId="152511"/>
  <fileRecoveryPr autoRecover="0"/>
</workbook>
</file>

<file path=xl/calcChain.xml><?xml version="1.0" encoding="utf-8"?>
<calcChain xmlns="http://schemas.openxmlformats.org/spreadsheetml/2006/main">
  <c r="H21" i="11" l="1"/>
  <c r="I21" i="11" s="1"/>
  <c r="H20" i="11"/>
  <c r="I20" i="11" s="1"/>
  <c r="H19" i="11"/>
  <c r="I19" i="11" s="1"/>
  <c r="H18" i="11"/>
  <c r="I18" i="11" s="1"/>
  <c r="H17" i="11"/>
  <c r="I17" i="11" s="1"/>
  <c r="H10" i="11"/>
  <c r="I10" i="11" s="1"/>
  <c r="H12" i="11"/>
  <c r="I12" i="11" l="1"/>
  <c r="H16" i="11"/>
  <c r="I16" i="11" s="1"/>
  <c r="H15" i="11"/>
  <c r="H14" i="11"/>
  <c r="I14" i="11" s="1"/>
  <c r="H13" i="11"/>
  <c r="I13" i="11" s="1"/>
  <c r="H11" i="11"/>
  <c r="I11" i="11" l="1"/>
  <c r="I15" i="11"/>
  <c r="I9" i="11" l="1"/>
  <c r="I22" i="11" s="1"/>
</calcChain>
</file>

<file path=xl/sharedStrings.xml><?xml version="1.0" encoding="utf-8"?>
<sst xmlns="http://schemas.openxmlformats.org/spreadsheetml/2006/main" count="93" uniqueCount="74">
  <si>
    <t>CÓDIGO</t>
  </si>
  <si>
    <t>UN</t>
  </si>
  <si>
    <t>FORMA DE EXECUÇÃO</t>
  </si>
  <si>
    <t>(    )</t>
  </si>
  <si>
    <t>DIRETA</t>
  </si>
  <si>
    <t>Indireta</t>
  </si>
  <si>
    <t>UNID</t>
  </si>
  <si>
    <t>QUANTIDADE</t>
  </si>
  <si>
    <t>PREÇO TOTAL</t>
  </si>
  <si>
    <t>TOTAL DO SUBITEM</t>
  </si>
  <si>
    <t>TOTAL</t>
  </si>
  <si>
    <t>(  x  )</t>
  </si>
  <si>
    <t>ED-48421</t>
  </si>
  <si>
    <t>ED-48407</t>
  </si>
  <si>
    <t>ED-48457</t>
  </si>
  <si>
    <t>ED-48514</t>
  </si>
  <si>
    <t>ED-50451</t>
  </si>
  <si>
    <t>PINTURA ACRÍLICA EM PAREDE, DUAS (2) DEMÃOS, EXCLUSIVE SELADOR ACRÍLICO E MASSA ACRÍLICA/CORRIDA (PVA)</t>
  </si>
  <si>
    <t>ED-50514</t>
  </si>
  <si>
    <t>PREPARAÇÃO PARA EMASSAMENTO OU PINTURA (LÁTEX/ACRÍLICA) EM PAREDE, INCLUSIVE UMA (1) DEMÃO DE SELADOR ACRÍLICO</t>
  </si>
  <si>
    <t>ED-50657</t>
  </si>
  <si>
    <t>ED-50668</t>
  </si>
  <si>
    <t>BDI</t>
  </si>
  <si>
    <t>PREÇO UNIT C/ BDI</t>
  </si>
  <si>
    <t>PREÇO UNIT S/ BDI</t>
  </si>
  <si>
    <t>FONTE</t>
  </si>
  <si>
    <r>
      <t xml:space="preserve">ISS DO MUNICÍPIO: </t>
    </r>
    <r>
      <rPr>
        <sz val="12"/>
        <rFont val="Arial"/>
        <family val="2"/>
      </rPr>
      <t>3%</t>
    </r>
  </si>
  <si>
    <r>
      <t xml:space="preserve">RESPONSÁVEL TÉCNICO: </t>
    </r>
    <r>
      <rPr>
        <sz val="12"/>
        <rFont val="Arial"/>
        <family val="2"/>
      </rPr>
      <t>VIVÊNCIO SATHLER NUNES PEREIRA; CREA-MG 176.231/D</t>
    </r>
  </si>
  <si>
    <t>SINAPI</t>
  </si>
  <si>
    <t>SINAPI-I</t>
  </si>
  <si>
    <t xml:space="preserve">FOLHAS: </t>
  </si>
  <si>
    <t>ITEM</t>
  </si>
  <si>
    <t>DESCRIÇÃO DO ITEM</t>
  </si>
  <si>
    <t>COMPOSIÇÃO</t>
  </si>
  <si>
    <t>CALHA EM CHAPA GALVANIZADA, ESP. 0,65MM (GSG-24), COM DESENVOLVIMENTO DE 60CM, INCLUSIVE IÇAMENTO MANUAL VERTICAL</t>
  </si>
  <si>
    <t>m2</t>
  </si>
  <si>
    <t>m</t>
  </si>
  <si>
    <t xml:space="preserve">MXMES </t>
  </si>
  <si>
    <t>M</t>
  </si>
  <si>
    <t>REMOÇÃO MANUAL DE ENGRADAMENTO PARA TELHA TIPO CERÂMICA OU CONCRETO, INCLUSIVE AFASTAMENTO E EMPILHAMENTO, EXCLUSIVE TRANSPORTE E RETIRADA DO MATERIAL REMOVIDO NÃO REAPROVEITÁVEL</t>
  </si>
  <si>
    <t>REMOÇÃO MANUAL DE TELHA CERÂMICA, COM REAPROVEITAMENTO, INCLUSIVE AFASTAMENTO E EMPILHAMENTO, EXCLUSIVE TRANSPORTE E RETIRADA DO MATERIAL REMOVIDO NÃO REAPROVEITÁVEL</t>
  </si>
  <si>
    <t>COBERTURA EM TELHA CERÂMICA, TIPO COLONIAL, INCLUSIVE FIXAÇÃO, EXCLUSIVE ENGRADAMENTO E MANTA ISOLANTE/TÉRMICA</t>
  </si>
  <si>
    <t>CONDUTOR CIRCULAR DE ÁGUA PLUVIAL PARA DO TELHADO EM TUBO DE PVC, DIÂMETRO DE 100MM, INCLUSIVE CONEXÕES E SUPORTES</t>
  </si>
  <si>
    <t>FURO MANUAL EM ALVENARIA, PARA INSTALAÇÕES HIDRÁULICAS, DIÂMETROS MAIORES QUE 75 MM E MENORES OU IGUAIS A 100 MM. AF_09/2023</t>
  </si>
  <si>
    <r>
      <t xml:space="preserve">CONTRATANTE: </t>
    </r>
    <r>
      <rPr>
        <sz val="12"/>
        <rFont val="Arial"/>
        <family val="2"/>
      </rPr>
      <t>MUNICÍPIO DE MUTUM - MG</t>
    </r>
  </si>
  <si>
    <t>VIVÊNCIO SATHLER NUNES PEREIRA</t>
  </si>
  <si>
    <t>ENGENHEIRO CIVIL</t>
  </si>
  <si>
    <t>CREA-MG 176.231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</si>
  <si>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</si>
  <si>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>PLANILHA ORÇAMENTÁRIA DE CUSTOS</t>
  </si>
  <si>
    <t>ENGRADAMENTO EM MADEIRA PARAJU OU EQUIVALENTE, PARA TELHAS CERÂMICAS OU DE CONCRETO, EXCLUSIVE TELHAS</t>
  </si>
  <si>
    <t>MONTAGEM E DESMONTAGEM DE ANDAIME TUBULAR TIPO "TORRE" (EXCLUSIVE ANDAIME E LIMPEZA). AF_03/2024</t>
  </si>
  <si>
    <t>ED-6282</t>
  </si>
  <si>
    <t xml:space="preserve">DATA: </t>
  </si>
  <si>
    <t>REBOCO COM ARGAMASSA, TRAÇO 1:2:8 (CIMENTO, CAL E AREIA), ESP. 25MM, APLICAÇÃO MANUAL, INCLUSIVE ARGAMASSA COM PREPARO MECANIZADO</t>
  </si>
  <si>
    <t>SICOR-MG</t>
  </si>
  <si>
    <r>
      <rPr>
        <b/>
        <sz val="12"/>
        <rFont val="Arial"/>
        <family val="2"/>
      </rPr>
      <t>PREÇO DE CUSTO:</t>
    </r>
    <r>
      <rPr>
        <sz val="12"/>
        <rFont val="Arial"/>
        <family val="2"/>
      </rPr>
      <t xml:space="preserve"> SICOR - SEM DESONERAÇÃO FISCAL, REGIÃO LESTE, OUTUBRO/2024 | SINAPI 11/2024 - NÃO DESONERADO</t>
    </r>
  </si>
  <si>
    <t>MANUTENÇÃO TELHADO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</si>
  <si>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</si>
  <si>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</si>
  <si>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</si>
  <si>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</si>
  <si>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</si>
  <si>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</si>
  <si>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</si>
  <si>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</si>
  <si>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</si>
  <si>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</si>
  <si>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</si>
  <si>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</si>
  <si>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</si>
  <si>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r>
      <t xml:space="preserve">OBRA: </t>
    </r>
    <r>
      <rPr>
        <sz val="12"/>
        <rFont val="Arial"/>
        <family val="2"/>
      </rPr>
      <t>PEQUENOS REPADOS NO TELHADO DO PSF MORADA DA CHÁCARA.</t>
    </r>
  </si>
  <si>
    <r>
      <t xml:space="preserve">ENDEREÇO: </t>
    </r>
    <r>
      <rPr>
        <sz val="12"/>
        <rFont val="Arial"/>
        <family val="2"/>
      </rPr>
      <t>AV. PAULO TEIXEIRA, Nº 80, BAIRRO CANTINHO DO CÉU, MUTUM - MG</t>
    </r>
  </si>
  <si>
    <r>
      <t xml:space="preserve">PRAZO DE EXECUÇÃO: </t>
    </r>
    <r>
      <rPr>
        <sz val="12"/>
        <rFont val="Arial"/>
        <family val="2"/>
      </rPr>
      <t>30 DIAS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</si>
</sst>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</cellStyleXfs>
  <cellXfs count="54">
    <xf numFmtId="0" fontId="0" fillId="0" borderId="0" xfId="0"/>
    <xf numFmtId="0" fontId="4" fillId="3" borderId="8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</xf>
    <xf numFmtId="0" fontId="9" fillId="2" borderId="0" xfId="0" applyFont="1" applyFill="1" applyProtection="1"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wrapText="1"/>
    </xf>
    <xf numFmtId="43" fontId="10" fillId="2" borderId="1" xfId="3" applyFont="1" applyFill="1" applyBorder="1" applyProtection="1">
      <protection locked="0"/>
    </xf>
    <xf numFmtId="44" fontId="10" fillId="2" borderId="1" xfId="7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right"/>
    </xf>
    <xf numFmtId="43" fontId="12" fillId="2" borderId="1" xfId="3" applyFont="1" applyFill="1" applyBorder="1" applyProtection="1">
      <protection locked="0"/>
    </xf>
    <xf numFmtId="44" fontId="12" fillId="2" borderId="1" xfId="7" applyFont="1" applyFill="1" applyBorder="1" applyProtection="1"/>
    <xf numFmtId="43" fontId="6" fillId="2" borderId="0" xfId="3" applyFont="1" applyFill="1" applyProtection="1">
      <protection locked="0"/>
    </xf>
    <xf numFmtId="0" fontId="7" fillId="2" borderId="11" xfId="0" applyFont="1" applyFill="1" applyBorder="1" applyAlignment="1" applyProtection="1">
      <protection locked="0"/>
    </xf>
    <xf numFmtId="44" fontId="4" fillId="3" borderId="1" xfId="0" applyNumberFormat="1" applyFont="1" applyFill="1" applyBorder="1" applyProtection="1"/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44" fontId="6" fillId="2" borderId="0" xfId="0" applyNumberFormat="1" applyFont="1" applyFill="1" applyProtection="1">
      <protection locked="0"/>
    </xf>
    <xf numFmtId="0" fontId="0" fillId="0" borderId="0" xfId="0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10" fontId="7" fillId="2" borderId="3" xfId="4" applyNumberFormat="1" applyFont="1" applyFill="1" applyBorder="1" applyAlignment="1" applyProtection="1">
      <alignment horizontal="center" vertical="center"/>
      <protection locked="0"/>
    </xf>
    <xf numFmtId="10" fontId="7" fillId="2" borderId="5" xfId="4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</cellXfs>
  <cellStyles count="11">
    <cellStyle name="Moeda" xfId="7" builtinId="4"/>
    <cellStyle name="Normal" xfId="0" builtinId="0"/>
    <cellStyle name="Normal 2" xfId="5"/>
    <cellStyle name="Normal 2 2" xfId="8"/>
    <cellStyle name="Normal 2 2 3" xfId="2"/>
    <cellStyle name="Normal 2 3" xfId="9"/>
    <cellStyle name="Normal 3" xfId="10"/>
    <cellStyle name="Porcentagem" xfId="4" builtinId="5"/>
    <cellStyle name="Separador de milhares 2" xfId="6"/>
    <cellStyle name="Vírgula" xfId="3" builtinId="3"/>
    <cellStyle name="Vírgula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0</xdr:row>
          <xdr:rowOff>38100</xdr:rowOff>
        </xdr:from>
        <xdr:to>
          <xdr:col>2</xdr:col>
          <xdr:colOff>323850</xdr:colOff>
          <xdr:row>0</xdr:row>
          <xdr:rowOff>895350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tabSelected="1" view="pageBreakPreview" zoomScale="70" zoomScaleNormal="77" zoomScaleSheetLayoutView="70" workbookViewId="0">
      <selection activeCell="C21" sqref="C21"/>
    </sheetView>
  </sheetViews>
  <sheetFormatPr defaultColWidth="8.85546875" defaultRowHeight="15" x14ac:dyDescent="0.25"/>
  <cols>
    <col min="1" max="1" width="8.42578125" style="2" customWidth="1"/>
    <col min="2" max="2" width="20.28515625" style="2" customWidth="1"/>
    <col min="3" max="3" width="18.140625" style="2" customWidth="1"/>
    <col min="4" max="4" width="113.140625" style="2" customWidth="1"/>
    <col min="5" max="5" width="10.7109375" style="53" customWidth="1"/>
    <col min="6" max="6" width="16.28515625" style="2" bestFit="1" customWidth="1"/>
    <col min="7" max="7" width="18" style="2" customWidth="1"/>
    <col min="8" max="8" width="18.28515625" style="2" customWidth="1"/>
    <col min="9" max="9" width="27.140625" style="2" customWidth="1"/>
    <col min="10" max="10" width="8.85546875" style="2"/>
    <col min="11" max="11" width="11.140625" style="2" bestFit="1" customWidth="1"/>
    <col min="12" max="12" width="8.85546875" style="2"/>
    <col min="13" max="13" width="15" style="2" bestFit="1" customWidth="1"/>
    <col min="14" max="16384" width="8.85546875" style="2"/>
  </cols>
  <sheetData>
    <row r="1" spans="1:16" ht="71.25" customHeight="1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</row>
    <row r="2" spans="1:16" ht="15.75" x14ac:dyDescent="0.25">
      <c r="A2" s="31" t="s">
        <v>44</v>
      </c>
      <c r="B2" s="31"/>
      <c r="C2" s="31"/>
      <c r="D2" s="31"/>
      <c r="E2" s="31"/>
      <c r="F2" s="31"/>
      <c r="G2" s="31" t="s">
        <v>30</v>
      </c>
      <c r="H2" s="32"/>
      <c r="I2" s="32"/>
      <c r="P2" s="29" t="s">
        <v>55</v>
      </c>
    </row>
    <row r="3" spans="1:16" ht="15.75" x14ac:dyDescent="0.25">
      <c r="A3" s="3" t="s">
        <v>71</v>
      </c>
      <c r="B3" s="23"/>
      <c r="C3" s="4"/>
      <c r="D3" s="4"/>
      <c r="E3" s="49"/>
      <c r="F3" s="3" t="s">
        <v>26</v>
      </c>
      <c r="G3" s="5"/>
      <c r="H3" s="3" t="s">
        <v>53</v>
      </c>
      <c r="I3" s="5"/>
      <c r="P3" t="s">
        <v>28</v>
      </c>
    </row>
    <row r="4" spans="1:16" ht="15.75" x14ac:dyDescent="0.25">
      <c r="A4" s="33" t="s">
        <v>72</v>
      </c>
      <c r="B4" s="34"/>
      <c r="C4" s="34"/>
      <c r="D4" s="34"/>
      <c r="E4" s="35"/>
      <c r="F4" s="36" t="s">
        <v>2</v>
      </c>
      <c r="G4" s="36"/>
      <c r="H4" s="36"/>
      <c r="I4" s="36"/>
      <c r="P4" t="s">
        <v>29</v>
      </c>
    </row>
    <row r="5" spans="1:16" ht="15.75" x14ac:dyDescent="0.25">
      <c r="A5" s="42" t="s">
        <v>56</v>
      </c>
      <c r="B5" s="42"/>
      <c r="C5" s="42"/>
      <c r="D5" s="42"/>
      <c r="E5" s="42"/>
      <c r="F5" s="43" t="s">
        <v>3</v>
      </c>
      <c r="G5" s="46" t="s">
        <v>4</v>
      </c>
      <c r="H5" s="6" t="s">
        <v>11</v>
      </c>
      <c r="I5" s="5" t="s">
        <v>5</v>
      </c>
      <c r="P5" s="2" t="s">
        <v>33</v>
      </c>
    </row>
    <row r="6" spans="1:16" ht="15.75" x14ac:dyDescent="0.25">
      <c r="A6" s="41" t="s">
        <v>73</v>
      </c>
      <c r="B6" s="41"/>
      <c r="C6" s="42"/>
      <c r="D6" s="42"/>
      <c r="E6" s="42"/>
      <c r="F6" s="44"/>
      <c r="G6" s="47"/>
      <c r="H6" s="43" t="s">
        <v>22</v>
      </c>
      <c r="I6" s="39">
        <v>0.22500000000000001</v>
      </c>
    </row>
    <row r="7" spans="1:16" ht="15.75" x14ac:dyDescent="0.25">
      <c r="A7" s="41" t="s">
        <v>27</v>
      </c>
      <c r="B7" s="41"/>
      <c r="C7" s="42"/>
      <c r="D7" s="42"/>
      <c r="E7" s="42"/>
      <c r="F7" s="45"/>
      <c r="G7" s="48"/>
      <c r="H7" s="45"/>
      <c r="I7" s="40"/>
    </row>
    <row r="8" spans="1:16" ht="31.5" x14ac:dyDescent="0.25">
      <c r="A8" s="7" t="s">
        <v>31</v>
      </c>
      <c r="B8" s="7" t="s">
        <v>25</v>
      </c>
      <c r="C8" s="7" t="s">
        <v>0</v>
      </c>
      <c r="D8" s="7" t="s">
        <v>32</v>
      </c>
      <c r="E8" s="7" t="s">
        <v>6</v>
      </c>
      <c r="F8" s="7" t="s">
        <v>7</v>
      </c>
      <c r="G8" s="8" t="s">
        <v>24</v>
      </c>
      <c r="H8" s="8" t="s">
        <v>23</v>
      </c>
      <c r="I8" s="7" t="s">
        <v>8</v>
      </c>
    </row>
    <row r="9" spans="1:16" s="12" customFormat="1" ht="18" x14ac:dyDescent="0.25">
      <c r="A9" s="9" t="s">
        <v>58</v>
      </c>
      <c r="B9" s="9"/>
      <c r="C9" s="10"/>
      <c r="D9" s="11" t="s">
        <v>57</v>
      </c>
      <c r="E9" s="50"/>
      <c r="F9" s="1"/>
      <c r="G9" s="37" t="s">
        <v>9</v>
      </c>
      <c r="H9" s="38"/>
      <c r="I9" s="24">
        <f>SUM(I10:I21)</f>
        <v>0</v>
      </c>
    </row>
    <row r="10" spans="1:16" ht="36" x14ac:dyDescent="0.25">
      <c r="A10" s="13" t="s">
        <v>59</v>
      </c>
      <c r="B10" s="25" t="s">
        <v>55</v>
      </c>
      <c r="C10" s="13" t="s">
        <v>21</v>
      </c>
      <c r="D10" s="14" t="s">
        <v>42</v>
      </c>
      <c r="E10" s="51" t="s">
        <v>36</v>
      </c>
      <c r="F10" s="15">
        <v>50.4</v>
      </c>
      <c r="G10" s="16"/>
      <c r="H10" s="16">
        <f>IF(C10=0,"",ROUND(G10+G10*$I$6,2))</f>
        <v>0</v>
      </c>
      <c r="I10" s="16">
        <f>IF(C10=0,"",ROUND(F10*H10,2))</f>
        <v>0</v>
      </c>
    </row>
    <row r="11" spans="1:16" ht="36" x14ac:dyDescent="0.25">
      <c r="A11" s="13" t="s">
        <v>60</v>
      </c>
      <c r="B11" s="25" t="s">
        <v>55</v>
      </c>
      <c r="C11" s="13" t="s">
        <v>20</v>
      </c>
      <c r="D11" s="14" t="s">
        <v>34</v>
      </c>
      <c r="E11" s="51" t="s">
        <v>36</v>
      </c>
      <c r="F11" s="15">
        <v>20</v>
      </c>
      <c r="G11" s="16"/>
      <c r="H11" s="16">
        <f>IF(C11=0,"",ROUND(G11+G11*$I$6,2))</f>
        <v>0</v>
      </c>
      <c r="I11" s="16">
        <f>IF(C11=0,"",ROUND(F11*H11,2))</f>
        <v>0</v>
      </c>
      <c r="K11" s="28"/>
    </row>
    <row r="12" spans="1:16" ht="36" x14ac:dyDescent="0.25">
      <c r="A12" s="13" t="s">
        <v>61</v>
      </c>
      <c r="B12" s="25" t="s">
        <v>28</v>
      </c>
      <c r="C12" s="13">
        <v>90438</v>
      </c>
      <c r="D12" s="14" t="s">
        <v>43</v>
      </c>
      <c r="E12" s="51" t="s">
        <v>1</v>
      </c>
      <c r="F12" s="15">
        <v>8</v>
      </c>
      <c r="G12" s="16"/>
      <c r="H12" s="16">
        <f>IF(C12=0,"",ROUND(G12+G12*$I$6,2))</f>
        <v>0</v>
      </c>
      <c r="I12" s="16">
        <f>IF(C12=0,"",ROUND(F12*H12,2))</f>
        <v>0</v>
      </c>
      <c r="K12" s="28"/>
    </row>
    <row r="13" spans="1:16" ht="36" x14ac:dyDescent="0.25">
      <c r="A13" s="13" t="s">
        <v>62</v>
      </c>
      <c r="B13" s="25" t="s">
        <v>55</v>
      </c>
      <c r="C13" s="13" t="s">
        <v>52</v>
      </c>
      <c r="D13" s="14" t="s">
        <v>54</v>
      </c>
      <c r="E13" s="51" t="s">
        <v>35</v>
      </c>
      <c r="F13" s="15">
        <v>10.24</v>
      </c>
      <c r="G13" s="16"/>
      <c r="H13" s="16">
        <f>IF(C13=0,"",ROUND(G13+G13*$I$6,2))</f>
        <v>0</v>
      </c>
      <c r="I13" s="16">
        <f>IF(C13=0,"",ROUND(F13*H13,2))</f>
        <v>0</v>
      </c>
      <c r="M13" s="28"/>
    </row>
    <row r="14" spans="1:16" ht="36" x14ac:dyDescent="0.25">
      <c r="A14" s="13" t="s">
        <v>63</v>
      </c>
      <c r="B14" s="25" t="s">
        <v>55</v>
      </c>
      <c r="C14" s="13" t="s">
        <v>18</v>
      </c>
      <c r="D14" s="14" t="s">
        <v>19</v>
      </c>
      <c r="E14" s="51" t="s">
        <v>35</v>
      </c>
      <c r="F14" s="15">
        <v>25.92</v>
      </c>
      <c r="G14" s="16"/>
      <c r="H14" s="16">
        <f>IF(C14=0,"",ROUND(G14+G14*$I$6,2))</f>
        <v>0</v>
      </c>
      <c r="I14" s="16">
        <f>IF(C14=0,"",ROUND(F14*H14,2))</f>
        <v>0</v>
      </c>
    </row>
    <row r="15" spans="1:16" ht="36" x14ac:dyDescent="0.25">
      <c r="A15" s="13" t="s">
        <v>64</v>
      </c>
      <c r="B15" s="25" t="s">
        <v>55</v>
      </c>
      <c r="C15" s="13" t="s">
        <v>16</v>
      </c>
      <c r="D15" s="14" t="s">
        <v>17</v>
      </c>
      <c r="E15" s="51" t="s">
        <v>35</v>
      </c>
      <c r="F15" s="15">
        <v>25.92</v>
      </c>
      <c r="G15" s="16"/>
      <c r="H15" s="16">
        <f>IF(C15=0,"",ROUND(G15+G15*$I$6,2))</f>
        <v>0</v>
      </c>
      <c r="I15" s="16">
        <f>IF(C15=0,"",ROUND(F15*H15,2))</f>
        <v>0</v>
      </c>
      <c r="K15" s="28"/>
    </row>
    <row r="16" spans="1:16" ht="72" x14ac:dyDescent="0.25">
      <c r="A16" s="13" t="s">
        <v>65</v>
      </c>
      <c r="B16" s="25" t="s">
        <v>29</v>
      </c>
      <c r="C16" s="13">
        <v>10527</v>
      </c>
      <c r="D16" s="14" t="s">
        <v>48</v>
      </c>
      <c r="E16" s="51" t="s">
        <v>37</v>
      </c>
      <c r="F16" s="15">
        <v>16</v>
      </c>
      <c r="G16" s="16"/>
      <c r="H16" s="16">
        <f>IF(C16=0,"",ROUND(G16+G16*$I$6,2))</f>
        <v>0</v>
      </c>
      <c r="I16" s="16">
        <f>IF(C16=0,"",ROUND(F16*H16,2))</f>
        <v>0</v>
      </c>
      <c r="K16" s="28"/>
    </row>
    <row r="17" spans="1:9" ht="36" x14ac:dyDescent="0.25">
      <c r="A17" s="13" t="s">
        <v>66</v>
      </c>
      <c r="B17" s="25" t="s">
        <v>28</v>
      </c>
      <c r="C17" s="13">
        <v>97064</v>
      </c>
      <c r="D17" s="14" t="s">
        <v>51</v>
      </c>
      <c r="E17" s="51" t="s">
        <v>38</v>
      </c>
      <c r="F17" s="15">
        <v>64</v>
      </c>
      <c r="G17" s="16"/>
      <c r="H17" s="16">
        <f>IF(C17=0,"",ROUND(G17+G17*$I$6,2))</f>
        <v>0</v>
      </c>
      <c r="I17" s="16">
        <f>IF(C17=0,"",ROUND(F17*H17,2))</f>
        <v>0</v>
      </c>
    </row>
    <row r="18" spans="1:9" ht="54" x14ac:dyDescent="0.25">
      <c r="A18" s="13" t="s">
        <v>67</v>
      </c>
      <c r="B18" s="25" t="s">
        <v>55</v>
      </c>
      <c r="C18" s="13" t="s">
        <v>14</v>
      </c>
      <c r="D18" s="14" t="s">
        <v>39</v>
      </c>
      <c r="E18" s="51" t="s">
        <v>35</v>
      </c>
      <c r="F18" s="15">
        <v>25</v>
      </c>
      <c r="G18" s="16"/>
      <c r="H18" s="16">
        <f>IF(C18=0,"",ROUND(G18+G18*$I$6,2))</f>
        <v>0</v>
      </c>
      <c r="I18" s="16">
        <f>IF(C18=0,"",ROUND(F18*H18,2))</f>
        <v>0</v>
      </c>
    </row>
    <row r="19" spans="1:9" ht="36" x14ac:dyDescent="0.25">
      <c r="A19" s="13" t="s">
        <v>68</v>
      </c>
      <c r="B19" s="25" t="s">
        <v>55</v>
      </c>
      <c r="C19" s="13" t="s">
        <v>13</v>
      </c>
      <c r="D19" s="14" t="s">
        <v>50</v>
      </c>
      <c r="E19" s="51" t="s">
        <v>35</v>
      </c>
      <c r="F19" s="15">
        <v>25</v>
      </c>
      <c r="G19" s="16"/>
      <c r="H19" s="16">
        <f>IF(C19=0,"",ROUND(G19+G19*$I$6,2))</f>
        <v>0</v>
      </c>
      <c r="I19" s="16">
        <f>IF(C19=0,"",ROUND(F19*H19,2))</f>
        <v>0</v>
      </c>
    </row>
    <row r="20" spans="1:9" ht="54" x14ac:dyDescent="0.25">
      <c r="A20" s="13" t="s">
        <v>69</v>
      </c>
      <c r="B20" s="25" t="s">
        <v>55</v>
      </c>
      <c r="C20" s="13" t="s">
        <v>15</v>
      </c>
      <c r="D20" s="14" t="s">
        <v>40</v>
      </c>
      <c r="E20" s="51" t="s">
        <v>35</v>
      </c>
      <c r="F20" s="15">
        <v>35</v>
      </c>
      <c r="G20" s="16"/>
      <c r="H20" s="16">
        <f>IF(C20=0,"",ROUND(G20+G20*$I$6,2))</f>
        <v>0</v>
      </c>
      <c r="I20" s="16">
        <f>IF(C20=0,"",ROUND(F20*H20,2))</f>
        <v>0</v>
      </c>
    </row>
    <row r="21" spans="1:9" ht="36" x14ac:dyDescent="0.25">
      <c r="A21" s="13" t="s">
        <v>70</v>
      </c>
      <c r="B21" s="25" t="s">
        <v>55</v>
      </c>
      <c r="C21" s="13" t="s">
        <v>12</v>
      </c>
      <c r="D21" s="14" t="s">
        <v>41</v>
      </c>
      <c r="E21" s="51" t="s">
        <v>35</v>
      </c>
      <c r="F21" s="15">
        <v>35</v>
      </c>
      <c r="G21" s="16"/>
      <c r="H21" s="16">
        <f>IF(C21=0,"",ROUND(G21+G21*$I$6,2))</f>
        <v>0</v>
      </c>
      <c r="I21" s="16">
        <f>IF(C21=0,"",ROUND(F21*H21,2))</f>
        <v>0</v>
      </c>
    </row>
    <row r="22" spans="1:9" ht="23.25" x14ac:dyDescent="0.35">
      <c r="A22" s="17"/>
      <c r="B22" s="17"/>
      <c r="C22" s="18"/>
      <c r="D22" s="19" t="s">
        <v>10</v>
      </c>
      <c r="E22" s="52"/>
      <c r="F22" s="20"/>
      <c r="G22" s="21"/>
      <c r="H22" s="21"/>
      <c r="I22" s="21">
        <f>I9</f>
        <v>0</v>
      </c>
    </row>
    <row r="25" spans="1:9" ht="18" x14ac:dyDescent="0.25">
      <c r="D25" s="26"/>
    </row>
    <row r="26" spans="1:9" ht="18" x14ac:dyDescent="0.25">
      <c r="D26" s="27" t="s">
        <v>45</v>
      </c>
      <c r="G26" s="22"/>
    </row>
    <row r="27" spans="1:9" ht="18" x14ac:dyDescent="0.25">
      <c r="D27" s="27" t="s">
        <v>46</v>
      </c>
    </row>
    <row r="28" spans="1:9" ht="18" x14ac:dyDescent="0.25">
      <c r="D28" s="27" t="s">
        <v>47</v>
      </c>
    </row>
    <row r="30" spans="1:9" x14ac:dyDescent="0.25">
      <c r="G30" s="22"/>
    </row>
  </sheetData>
  <mergeCells count="13">
    <mergeCell ref="G9:H9"/>
    <mergeCell ref="I6:I7"/>
    <mergeCell ref="A7:E7"/>
    <mergeCell ref="A5:E5"/>
    <mergeCell ref="F5:F7"/>
    <mergeCell ref="G5:G7"/>
    <mergeCell ref="A6:E6"/>
    <mergeCell ref="H6:H7"/>
    <mergeCell ref="A1:I1"/>
    <mergeCell ref="A2:F2"/>
    <mergeCell ref="G2:I2"/>
    <mergeCell ref="A4:E4"/>
    <mergeCell ref="F4:I4"/>
  </mergeCells>
  <dataValidations count="1">
    <dataValidation type="list" allowBlank="1" showInputMessage="1" showErrorMessage="1" sqref="B10:B21">
      <formula1>$P$2:$P$5</formula1>
    </dataValidation>
  </dataValidations>
  <pageMargins left="0.51181102362204722" right="0.51181102362204722" top="0.78740157480314965" bottom="0.78740157480314965" header="0.31496062992125984" footer="0.31496062992125984"/>
  <pageSetup paperSize="9" scale="54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200025</xdr:colOff>
                <xdr:row>0</xdr:row>
                <xdr:rowOff>38100</xdr:rowOff>
              </from>
              <to>
                <xdr:col>2</xdr:col>
                <xdr:colOff>323850</xdr:colOff>
                <xdr:row>0</xdr:row>
                <xdr:rowOff>895350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Completo - formatado</vt:lpstr>
      <vt:lpstr>'Orçamento Completo - formatado'!Area_de_impressao</vt:lpstr>
      <vt:lpstr>'Orçamento Completo - formatado'!Titulos_de_impressao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Vivêncio Sathler</dc:creator>
  <cp:lastModifiedBy>Mais TI</cp:lastModifiedBy>
  <cp:lastPrinted>2024-02-05T19:35:47Z</cp:lastPrinted>
  <dcterms:created xsi:type="dcterms:W3CDTF">2017-08-15T18:29:29Z</dcterms:created>
  <dcterms:modified xsi:type="dcterms:W3CDTF">2025-03-19T16:44:45Z</dcterms:modified>
</cp:coreProperties>
</file>